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E288" i="9"/>
  <c r="B288" i="9" s="1"/>
  <c r="F287" i="9"/>
  <c r="F286" i="9"/>
  <c r="H285" i="9"/>
  <c r="E285" i="9" s="1"/>
  <c r="B285" i="9" s="1"/>
  <c r="G285" i="9"/>
  <c r="F285" i="9"/>
  <c r="H284" i="9"/>
  <c r="G284" i="9"/>
  <c r="F284" i="9"/>
  <c r="E284" i="9"/>
  <c r="B284" i="9" s="1"/>
  <c r="H283" i="9"/>
  <c r="G283" i="9"/>
  <c r="F283" i="9"/>
  <c r="F282" i="9"/>
  <c r="H281" i="9"/>
  <c r="G281" i="9"/>
  <c r="F281" i="9"/>
  <c r="E281" i="9"/>
  <c r="B281" i="9" s="1"/>
  <c r="H280" i="9"/>
  <c r="E280" i="9" s="1"/>
  <c r="B280" i="9" s="1"/>
  <c r="G280" i="9"/>
  <c r="F280" i="9"/>
  <c r="H279" i="9"/>
  <c r="E279" i="9" s="1"/>
  <c r="B279" i="9" s="1"/>
  <c r="G279" i="9"/>
  <c r="F279" i="9"/>
  <c r="F278" i="9"/>
  <c r="F277" i="9"/>
  <c r="F276" i="9"/>
  <c r="F275" i="9" s="1"/>
  <c r="L274" i="9"/>
  <c r="H274"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H225" i="9"/>
  <c r="G225" i="9"/>
  <c r="F225" i="9"/>
  <c r="E225" i="9"/>
  <c r="B225" i="9" s="1"/>
  <c r="M224" i="9"/>
  <c r="L224" i="9"/>
  <c r="F224" i="9"/>
  <c r="E224" i="9"/>
  <c r="B224" i="9"/>
  <c r="M223" i="9"/>
  <c r="L223" i="9"/>
  <c r="F223" i="9" s="1"/>
  <c r="E223" i="9"/>
  <c r="B223" i="9" s="1"/>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E216" i="9"/>
  <c r="M215" i="9"/>
  <c r="L215" i="9"/>
  <c r="F215" i="9" s="1"/>
  <c r="E215" i="9"/>
  <c r="B215" i="9" s="1"/>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G157" i="9"/>
  <c r="F157" i="9"/>
  <c r="E157" i="9"/>
  <c r="B157" i="9" s="1"/>
  <c r="H156" i="9"/>
  <c r="G156" i="9"/>
  <c r="F156" i="9"/>
  <c r="E156" i="9"/>
  <c r="B156" i="9"/>
  <c r="H155" i="9"/>
  <c r="G155" i="9"/>
  <c r="F155" i="9"/>
  <c r="E155" i="9"/>
  <c r="B155" i="9" s="1"/>
  <c r="H154" i="9"/>
  <c r="E154" i="9" s="1"/>
  <c r="B154" i="9" s="1"/>
  <c r="G154" i="9"/>
  <c r="F154" i="9"/>
  <c r="H153" i="9"/>
  <c r="G153" i="9"/>
  <c r="F153" i="9"/>
  <c r="E153" i="9"/>
  <c r="B153" i="9"/>
  <c r="H152" i="9"/>
  <c r="G152" i="9"/>
  <c r="F152" i="9"/>
  <c r="E152" i="9"/>
  <c r="B152" i="9" s="1"/>
  <c r="H151" i="9"/>
  <c r="G151" i="9"/>
  <c r="F151" i="9"/>
  <c r="E151" i="9"/>
  <c r="B151" i="9"/>
  <c r="H150" i="9"/>
  <c r="G150" i="9"/>
  <c r="F150" i="9"/>
  <c r="E150" i="9"/>
  <c r="B150" i="9" s="1"/>
  <c r="H149" i="9"/>
  <c r="E149" i="9" s="1"/>
  <c r="B149" i="9" s="1"/>
  <c r="G149" i="9"/>
  <c r="F149" i="9"/>
  <c r="H148" i="9"/>
  <c r="G148" i="9"/>
  <c r="F148" i="9"/>
  <c r="E148" i="9"/>
  <c r="B148" i="9" s="1"/>
  <c r="H147" i="9"/>
  <c r="G147" i="9"/>
  <c r="F147" i="9"/>
  <c r="E147" i="9"/>
  <c r="B147" i="9" s="1"/>
  <c r="H146" i="9"/>
  <c r="G146" i="9"/>
  <c r="F146" i="9"/>
  <c r="E146" i="9"/>
  <c r="B146" i="9" s="1"/>
  <c r="H145" i="9"/>
  <c r="G145" i="9"/>
  <c r="F145" i="9"/>
  <c r="E145" i="9"/>
  <c r="B145" i="9"/>
  <c r="H144" i="9"/>
  <c r="G144" i="9"/>
  <c r="F144" i="9"/>
  <c r="E144" i="9"/>
  <c r="B144" i="9" s="1"/>
  <c r="H143" i="9"/>
  <c r="G143" i="9"/>
  <c r="F143" i="9"/>
  <c r="E143" i="9"/>
  <c r="B143" i="9"/>
  <c r="F142" i="9"/>
  <c r="H141" i="9"/>
  <c r="E141" i="9" s="1"/>
  <c r="B141" i="9" s="1"/>
  <c r="G141" i="9"/>
  <c r="F141" i="9"/>
  <c r="H140" i="9"/>
  <c r="G140" i="9"/>
  <c r="F140" i="9"/>
  <c r="E140" i="9"/>
  <c r="B140" i="9" s="1"/>
  <c r="H139" i="9"/>
  <c r="G139" i="9"/>
  <c r="F139" i="9"/>
  <c r="E139" i="9"/>
  <c r="B139" i="9" s="1"/>
  <c r="H138" i="9"/>
  <c r="G138" i="9"/>
  <c r="F138" i="9"/>
  <c r="E138" i="9"/>
  <c r="B138" i="9" s="1"/>
  <c r="H137" i="9"/>
  <c r="G137" i="9"/>
  <c r="F137" i="9"/>
  <c r="E137" i="9"/>
  <c r="B137" i="9"/>
  <c r="H136" i="9"/>
  <c r="G136" i="9"/>
  <c r="F136" i="9"/>
  <c r="E136" i="9"/>
  <c r="B136" i="9" s="1"/>
  <c r="H135" i="9"/>
  <c r="E135" i="9" s="1"/>
  <c r="B135" i="9" s="1"/>
  <c r="G135" i="9"/>
  <c r="F135" i="9"/>
  <c r="H134" i="9"/>
  <c r="G134" i="9"/>
  <c r="F134" i="9"/>
  <c r="E134" i="9"/>
  <c r="B134" i="9" s="1"/>
  <c r="H133" i="9"/>
  <c r="G133" i="9"/>
  <c r="F133" i="9"/>
  <c r="E133" i="9"/>
  <c r="B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G125" i="9"/>
  <c r="F125" i="9"/>
  <c r="E125" i="9"/>
  <c r="B125" i="9" s="1"/>
  <c r="H124" i="9"/>
  <c r="G124" i="9"/>
  <c r="F124" i="9"/>
  <c r="E124" i="9"/>
  <c r="B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G118" i="9"/>
  <c r="F118" i="9"/>
  <c r="E118" i="9"/>
  <c r="B118" i="9"/>
  <c r="H117" i="9"/>
  <c r="G117" i="9"/>
  <c r="F117" i="9"/>
  <c r="E117" i="9"/>
  <c r="B117" i="9" s="1"/>
  <c r="H116" i="9"/>
  <c r="E116" i="9" s="1"/>
  <c r="B116" i="9" s="1"/>
  <c r="G116" i="9"/>
  <c r="F116" i="9"/>
  <c r="H115" i="9"/>
  <c r="G115" i="9"/>
  <c r="F115" i="9"/>
  <c r="E115" i="9"/>
  <c r="B115" i="9" s="1"/>
  <c r="H114" i="9"/>
  <c r="G114" i="9"/>
  <c r="F114" i="9"/>
  <c r="E114" i="9"/>
  <c r="B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G108" i="9"/>
  <c r="F108" i="9"/>
  <c r="E108" i="9"/>
  <c r="B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G88" i="9"/>
  <c r="F88" i="9"/>
  <c r="E88" i="9"/>
  <c r="B88" i="9"/>
  <c r="H87" i="9"/>
  <c r="G87" i="9"/>
  <c r="F87" i="9"/>
  <c r="E87" i="9"/>
  <c r="B87" i="9" s="1"/>
  <c r="H86" i="9"/>
  <c r="E86" i="9" s="1"/>
  <c r="B86" i="9" s="1"/>
  <c r="G86" i="9"/>
  <c r="F86" i="9"/>
  <c r="H85" i="9"/>
  <c r="G85" i="9"/>
  <c r="F85" i="9"/>
  <c r="E85" i="9"/>
  <c r="B85" i="9" s="1"/>
  <c r="H84" i="9"/>
  <c r="G84" i="9"/>
  <c r="F84" i="9"/>
  <c r="E84" i="9"/>
  <c r="B84" i="9"/>
  <c r="H83" i="9"/>
  <c r="G83" i="9"/>
  <c r="F83" i="9"/>
  <c r="E83" i="9"/>
  <c r="B83" i="9" s="1"/>
  <c r="H82" i="9"/>
  <c r="E82" i="9" s="1"/>
  <c r="B82" i="9" s="1"/>
  <c r="G82" i="9"/>
  <c r="F82" i="9"/>
  <c r="H81" i="9"/>
  <c r="G81" i="9"/>
  <c r="F81" i="9"/>
  <c r="E81" i="9"/>
  <c r="B81" i="9" s="1"/>
  <c r="H80" i="9"/>
  <c r="G80" i="9"/>
  <c r="F80" i="9"/>
  <c r="E80" i="9"/>
  <c r="B80" i="9" s="1"/>
  <c r="H79" i="9"/>
  <c r="G79" i="9"/>
  <c r="F79" i="9"/>
  <c r="E79" i="9"/>
  <c r="B79" i="9" s="1"/>
  <c r="H78" i="9"/>
  <c r="E78" i="9" s="1"/>
  <c r="B78" i="9" s="1"/>
  <c r="G78" i="9"/>
  <c r="F78" i="9"/>
  <c r="H77" i="9"/>
  <c r="G77" i="9"/>
  <c r="F77" i="9"/>
  <c r="E77" i="9"/>
  <c r="B77" i="9" s="1"/>
  <c r="H76" i="9"/>
  <c r="G76" i="9"/>
  <c r="F76" i="9"/>
  <c r="E76" i="9"/>
  <c r="B76" i="9"/>
  <c r="H75" i="9"/>
  <c r="G75" i="9"/>
  <c r="F75" i="9"/>
  <c r="E75" i="9"/>
  <c r="B75" i="9" s="1"/>
  <c r="H74" i="9"/>
  <c r="G74" i="9"/>
  <c r="F74" i="9"/>
  <c r="E74" i="9"/>
  <c r="B74" i="9"/>
  <c r="H73" i="9"/>
  <c r="G73" i="9"/>
  <c r="F73" i="9"/>
  <c r="E73" i="9"/>
  <c r="B73" i="9" s="1"/>
  <c r="H72" i="9"/>
  <c r="G72" i="9"/>
  <c r="F72" i="9"/>
  <c r="E72" i="9"/>
  <c r="B72" i="9"/>
  <c r="H71" i="9"/>
  <c r="G71" i="9"/>
  <c r="F71" i="9"/>
  <c r="E71" i="9"/>
  <c r="B71" i="9" s="1"/>
  <c r="H70" i="9"/>
  <c r="G70" i="9"/>
  <c r="F70" i="9"/>
  <c r="E70" i="9"/>
  <c r="B70" i="9"/>
  <c r="H69" i="9"/>
  <c r="G69" i="9"/>
  <c r="F69" i="9"/>
  <c r="E69" i="9"/>
  <c r="B69" i="9" s="1"/>
  <c r="H68" i="9"/>
  <c r="E68" i="9" s="1"/>
  <c r="B68" i="9" s="1"/>
  <c r="G68" i="9"/>
  <c r="F68" i="9"/>
  <c r="H67" i="9"/>
  <c r="G67" i="9"/>
  <c r="F67" i="9"/>
  <c r="E67" i="9"/>
  <c r="B67" i="9" s="1"/>
  <c r="H66" i="9"/>
  <c r="G66" i="9"/>
  <c r="F66" i="9"/>
  <c r="E66" i="9"/>
  <c r="B66" i="9"/>
  <c r="H65" i="9"/>
  <c r="G65" i="9"/>
  <c r="F65" i="9"/>
  <c r="E65" i="9"/>
  <c r="B65" i="9" s="1"/>
  <c r="H64" i="9"/>
  <c r="G64" i="9"/>
  <c r="F64" i="9"/>
  <c r="E64" i="9"/>
  <c r="B64" i="9" s="1"/>
  <c r="H63" i="9"/>
  <c r="G63" i="9"/>
  <c r="F63" i="9"/>
  <c r="E63" i="9"/>
  <c r="B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G55" i="9"/>
  <c r="F55" i="9"/>
  <c r="E55" i="9"/>
  <c r="B55" i="9"/>
  <c r="H54" i="9"/>
  <c r="G54" i="9"/>
  <c r="F54" i="9"/>
  <c r="E54" i="9"/>
  <c r="B54" i="9" s="1"/>
  <c r="H53" i="9"/>
  <c r="E53" i="9" s="1"/>
  <c r="B53" i="9" s="1"/>
  <c r="G53" i="9"/>
  <c r="F53" i="9"/>
  <c r="H52" i="9"/>
  <c r="G52" i="9"/>
  <c r="F52" i="9"/>
  <c r="E52" i="9"/>
  <c r="B52" i="9" s="1"/>
  <c r="H51" i="9"/>
  <c r="G51" i="9"/>
  <c r="F51" i="9"/>
  <c r="E51" i="9"/>
  <c r="B51" i="9"/>
  <c r="H50" i="9"/>
  <c r="G50" i="9"/>
  <c r="F50" i="9"/>
  <c r="E50" i="9"/>
  <c r="B50" i="9" s="1"/>
  <c r="H49" i="9"/>
  <c r="G49" i="9"/>
  <c r="F49" i="9"/>
  <c r="E49" i="9"/>
  <c r="B49" i="9"/>
  <c r="H48" i="9"/>
  <c r="G48" i="9"/>
  <c r="F48" i="9"/>
  <c r="E48" i="9"/>
  <c r="B48" i="9" s="1"/>
  <c r="H47" i="9"/>
  <c r="E47" i="9" s="1"/>
  <c r="B47" i="9" s="1"/>
  <c r="G47" i="9"/>
  <c r="F47" i="9"/>
  <c r="H46" i="9"/>
  <c r="E46" i="9" s="1"/>
  <c r="B46" i="9" s="1"/>
  <c r="G46" i="9"/>
  <c r="F46" i="9"/>
  <c r="H45" i="9"/>
  <c r="E45" i="9" s="1"/>
  <c r="B45" i="9" s="1"/>
  <c r="G45" i="9"/>
  <c r="F45" i="9"/>
  <c r="H44" i="9"/>
  <c r="G44" i="9"/>
  <c r="F44" i="9"/>
  <c r="E44" i="9"/>
  <c r="B44" i="9" s="1"/>
  <c r="H43" i="9"/>
  <c r="G43" i="9"/>
  <c r="F43" i="9"/>
  <c r="H42" i="9"/>
  <c r="E42" i="9" s="1"/>
  <c r="B42" i="9" s="1"/>
  <c r="G42" i="9"/>
  <c r="F42" i="9"/>
  <c r="H41" i="9"/>
  <c r="G41" i="9"/>
  <c r="F41" i="9"/>
  <c r="H40" i="9"/>
  <c r="G40" i="9"/>
  <c r="F40" i="9"/>
  <c r="E40" i="9"/>
  <c r="B40" i="9" s="1"/>
  <c r="H39" i="9"/>
  <c r="E39" i="9" s="1"/>
  <c r="B39" i="9" s="1"/>
  <c r="G39" i="9"/>
  <c r="F39" i="9"/>
  <c r="H38" i="9"/>
  <c r="G38" i="9"/>
  <c r="F38" i="9"/>
  <c r="E38" i="9"/>
  <c r="B38" i="9"/>
  <c r="H37" i="9"/>
  <c r="E37" i="9" s="1"/>
  <c r="B37" i="9" s="1"/>
  <c r="G37" i="9"/>
  <c r="F37" i="9"/>
  <c r="H36" i="9"/>
  <c r="E36" i="9" s="1"/>
  <c r="B36" i="9" s="1"/>
  <c r="G36" i="9"/>
  <c r="F36" i="9"/>
  <c r="H35" i="9"/>
  <c r="G35" i="9"/>
  <c r="F35" i="9"/>
  <c r="E35" i="9"/>
  <c r="B35" i="9" s="1"/>
  <c r="H34" i="9"/>
  <c r="E34" i="9" s="1"/>
  <c r="B34" i="9" s="1"/>
  <c r="G34" i="9"/>
  <c r="F34" i="9"/>
  <c r="H33" i="9"/>
  <c r="G33" i="9"/>
  <c r="F33" i="9"/>
  <c r="E33" i="9"/>
  <c r="B33" i="9" s="1"/>
  <c r="H32" i="9"/>
  <c r="G32" i="9"/>
  <c r="F32" i="9"/>
  <c r="E32" i="9"/>
  <c r="B32" i="9"/>
  <c r="H31" i="9"/>
  <c r="G31" i="9"/>
  <c r="F31" i="9"/>
  <c r="E31" i="9"/>
  <c r="B31" i="9" s="1"/>
  <c r="H30" i="9"/>
  <c r="G30" i="9"/>
  <c r="F30" i="9"/>
  <c r="H29" i="9"/>
  <c r="E29" i="9" s="1"/>
  <c r="B29" i="9" s="1"/>
  <c r="G29" i="9"/>
  <c r="F29" i="9"/>
  <c r="H28" i="9"/>
  <c r="E28" i="9" s="1"/>
  <c r="B28" i="9" s="1"/>
  <c r="G28" i="9"/>
  <c r="F28" i="9"/>
  <c r="H27" i="9"/>
  <c r="G27" i="9"/>
  <c r="F27" i="9"/>
  <c r="E27" i="9"/>
  <c r="B27" i="9" s="1"/>
  <c r="H26" i="9"/>
  <c r="G26" i="9"/>
  <c r="F26" i="9"/>
  <c r="E26" i="9"/>
  <c r="B26" i="9" s="1"/>
  <c r="H25" i="9"/>
  <c r="G25" i="9"/>
  <c r="F25" i="9"/>
  <c r="E25" i="9"/>
  <c r="B25" i="9" s="1"/>
  <c r="H24" i="9"/>
  <c r="E24" i="9" s="1"/>
  <c r="B24" i="9" s="1"/>
  <c r="G24" i="9"/>
  <c r="F24" i="9"/>
  <c r="H23" i="9"/>
  <c r="G23" i="9"/>
  <c r="F23" i="9"/>
  <c r="E23" i="9"/>
  <c r="B23" i="9" s="1"/>
  <c r="H22" i="9"/>
  <c r="G22" i="9"/>
  <c r="F22" i="9"/>
  <c r="E22" i="9"/>
  <c r="B22" i="9" s="1"/>
  <c r="H21" i="9"/>
  <c r="G21" i="9"/>
  <c r="F21" i="9"/>
  <c r="E21" i="9"/>
  <c r="B21" i="9"/>
  <c r="F20" i="9"/>
  <c r="F4" i="9"/>
  <c r="O3" i="9"/>
  <c r="G274" i="9" s="1"/>
  <c r="E274" i="9" s="1"/>
  <c r="B274" i="9" s="1"/>
  <c r="I3" i="9"/>
  <c r="H3" i="9"/>
  <c r="G3" i="9"/>
  <c r="D101" i="8"/>
  <c r="D95" i="8"/>
  <c r="D90" i="8"/>
  <c r="D85" i="8"/>
  <c r="D80" i="8"/>
  <c r="D75" i="8"/>
  <c r="D70" i="8"/>
  <c r="D65" i="8"/>
  <c r="D60" i="8"/>
  <c r="D55" i="8"/>
  <c r="D50" i="8"/>
  <c r="D49" i="8"/>
  <c r="D44" i="8"/>
  <c r="D43" i="8"/>
  <c r="D36" i="8"/>
  <c r="D26" i="8"/>
  <c r="D24" i="8" s="1"/>
  <c r="C1499" i="1" s="1"/>
  <c r="H1499"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F421" i="4" s="1"/>
  <c r="E418" i="4"/>
  <c r="D418" i="4"/>
  <c r="F418" i="4" s="1"/>
  <c r="E417" i="4"/>
  <c r="D417" i="4"/>
  <c r="E416" i="4"/>
  <c r="E643" i="4"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E140" i="4"/>
  <c r="E139" i="4" s="1"/>
  <c r="D140" i="4"/>
  <c r="F140" i="4" s="1"/>
  <c r="F139" i="4"/>
  <c r="D139" i="4"/>
  <c r="F138" i="4"/>
  <c r="F137" i="4"/>
  <c r="F136" i="4"/>
  <c r="F135" i="4"/>
  <c r="E134" i="4"/>
  <c r="E133" i="4" s="1"/>
  <c r="D134" i="4"/>
  <c r="D133" i="4"/>
  <c r="F133" i="4" s="1"/>
  <c r="F132" i="4"/>
  <c r="F131" i="4"/>
  <c r="F130" i="4"/>
  <c r="F129" i="4"/>
  <c r="E128" i="4"/>
  <c r="E124" i="4" s="1"/>
  <c r="D128" i="4"/>
  <c r="F127" i="4"/>
  <c r="F126" i="4"/>
  <c r="E125" i="4"/>
  <c r="D125" i="4"/>
  <c r="D124" i="4" s="1"/>
  <c r="F123" i="4"/>
  <c r="F122" i="4"/>
  <c r="F121" i="4"/>
  <c r="E120" i="4"/>
  <c r="D120" i="4"/>
  <c r="F120" i="4" s="1"/>
  <c r="F119" i="4"/>
  <c r="F118" i="4"/>
  <c r="F117" i="4"/>
  <c r="F116" i="4"/>
  <c r="F115" i="4"/>
  <c r="F114" i="4"/>
  <c r="F113" i="4"/>
  <c r="E112" i="4"/>
  <c r="E106" i="4" s="1"/>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H1504" i="1"/>
  <c r="C1504" i="1"/>
  <c r="G1504" i="1" s="1"/>
  <c r="C1503" i="1"/>
  <c r="H1503" i="1" s="1"/>
  <c r="C1502" i="1"/>
  <c r="G1502" i="1" s="1"/>
  <c r="C1501" i="1"/>
  <c r="H1501" i="1" s="1"/>
  <c r="C1500" i="1"/>
  <c r="G1500" i="1" s="1"/>
  <c r="H1498" i="1"/>
  <c r="C1498" i="1"/>
  <c r="G1498" i="1" s="1"/>
  <c r="G1497" i="1"/>
  <c r="C1497" i="1"/>
  <c r="H1497" i="1" s="1"/>
  <c r="H1496" i="1"/>
  <c r="C1496" i="1"/>
  <c r="G1496" i="1" s="1"/>
  <c r="G1495" i="1"/>
  <c r="C1495" i="1"/>
  <c r="H1495" i="1" s="1"/>
  <c r="H1494" i="1"/>
  <c r="C1494" i="1"/>
  <c r="G1494" i="1" s="1"/>
  <c r="G1493" i="1"/>
  <c r="C1493" i="1"/>
  <c r="H1493" i="1" s="1"/>
  <c r="C1492" i="1"/>
  <c r="G1492" i="1" s="1"/>
  <c r="C1491" i="1"/>
  <c r="H1491" i="1" s="1"/>
  <c r="H1490" i="1"/>
  <c r="C1490" i="1"/>
  <c r="G1490" i="1" s="1"/>
  <c r="C1489" i="1"/>
  <c r="H1489" i="1" s="1"/>
  <c r="H1488" i="1"/>
  <c r="C1488" i="1"/>
  <c r="G1488" i="1" s="1"/>
  <c r="G1487" i="1"/>
  <c r="C1487" i="1"/>
  <c r="H1487" i="1" s="1"/>
  <c r="H1486" i="1"/>
  <c r="C1486" i="1"/>
  <c r="G1486" i="1" s="1"/>
  <c r="C1485" i="1"/>
  <c r="H1485" i="1" s="1"/>
  <c r="H1484" i="1"/>
  <c r="C1484" i="1"/>
  <c r="G1484" i="1" s="1"/>
  <c r="C1483" i="1"/>
  <c r="H1483" i="1" s="1"/>
  <c r="C1482" i="1"/>
  <c r="G1482" i="1" s="1"/>
  <c r="C1481" i="1"/>
  <c r="H1481"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D1440" i="1"/>
  <c r="J1440" i="1" s="1"/>
  <c r="C1440" i="1"/>
  <c r="G1440" i="1" s="1"/>
  <c r="H1439" i="1"/>
  <c r="D1439" i="1"/>
  <c r="J1439" i="1" s="1"/>
  <c r="C1439" i="1"/>
  <c r="G1439" i="1" s="1"/>
  <c r="I1439" i="1" s="1"/>
  <c r="D1438" i="1"/>
  <c r="C1438" i="1"/>
  <c r="D1437" i="1"/>
  <c r="C1437" i="1"/>
  <c r="D1436" i="1"/>
  <c r="H1436" i="1" s="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D1414" i="1"/>
  <c r="C1414" i="1"/>
  <c r="G1414" i="1" s="1"/>
  <c r="D1413" i="1"/>
  <c r="H1413" i="1" s="1"/>
  <c r="C1413" i="1"/>
  <c r="D1412" i="1"/>
  <c r="C1412" i="1"/>
  <c r="G1412" i="1" s="1"/>
  <c r="D1411" i="1"/>
  <c r="H1411" i="1" s="1"/>
  <c r="C1411" i="1"/>
  <c r="H1410" i="1"/>
  <c r="D1410" i="1"/>
  <c r="C1410" i="1"/>
  <c r="G1410" i="1" s="1"/>
  <c r="D1409" i="1"/>
  <c r="H1409" i="1" s="1"/>
  <c r="C1409" i="1"/>
  <c r="D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D1236" i="1"/>
  <c r="C1236" i="1"/>
  <c r="D1235" i="1"/>
  <c r="D1234" i="1"/>
  <c r="C1234" i="1"/>
  <c r="G1234" i="1" s="1"/>
  <c r="D1233" i="1"/>
  <c r="C1233" i="1"/>
  <c r="G1233" i="1" s="1"/>
  <c r="D1232" i="1"/>
  <c r="C1232" i="1"/>
  <c r="D1231" i="1"/>
  <c r="C1231" i="1"/>
  <c r="G1231" i="1" s="1"/>
  <c r="D1230" i="1"/>
  <c r="C1230" i="1"/>
  <c r="G1230" i="1" s="1"/>
  <c r="D1229" i="1"/>
  <c r="C1229" i="1"/>
  <c r="D1228" i="1"/>
  <c r="C1228" i="1"/>
  <c r="G1228" i="1" s="1"/>
  <c r="D1227" i="1"/>
  <c r="C1227" i="1"/>
  <c r="D1226" i="1"/>
  <c r="C1226" i="1"/>
  <c r="G1226" i="1" s="1"/>
  <c r="D1225" i="1"/>
  <c r="C1225" i="1"/>
  <c r="G1225" i="1" s="1"/>
  <c r="D1224" i="1"/>
  <c r="C1224" i="1"/>
  <c r="D1223" i="1"/>
  <c r="C1223" i="1"/>
  <c r="D1222" i="1"/>
  <c r="D1221" i="1"/>
  <c r="C1221" i="1"/>
  <c r="G1221" i="1" s="1"/>
  <c r="D1220" i="1"/>
  <c r="C1220" i="1"/>
  <c r="G1220" i="1" s="1"/>
  <c r="D1219" i="1"/>
  <c r="C1219" i="1"/>
  <c r="G1219" i="1" s="1"/>
  <c r="D1218" i="1"/>
  <c r="C1218" i="1"/>
  <c r="G1218" i="1" s="1"/>
  <c r="D1217" i="1"/>
  <c r="C1217" i="1"/>
  <c r="G1217" i="1" s="1"/>
  <c r="D1216" i="1"/>
  <c r="C1216" i="1"/>
  <c r="G1216" i="1" s="1"/>
  <c r="D1215"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D1155" i="1"/>
  <c r="C1155" i="1"/>
  <c r="G1155" i="1" s="1"/>
  <c r="D1154" i="1"/>
  <c r="D1151" i="1"/>
  <c r="C1151" i="1"/>
  <c r="D1150" i="1"/>
  <c r="C1150" i="1"/>
  <c r="G1150" i="1" s="1"/>
  <c r="D1149" i="1"/>
  <c r="C1149" i="1"/>
  <c r="G1149" i="1" s="1"/>
  <c r="D1148" i="1"/>
  <c r="C1148" i="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89" i="1"/>
  <c r="C989" i="1"/>
  <c r="H989" i="1" s="1"/>
  <c r="D988" i="1"/>
  <c r="C988" i="1"/>
  <c r="D987" i="1"/>
  <c r="C987" i="1"/>
  <c r="H987" i="1" s="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C719" i="1"/>
  <c r="G719" i="1" s="1"/>
  <c r="D718" i="1"/>
  <c r="C718" i="1"/>
  <c r="G718" i="1" s="1"/>
  <c r="D717" i="1"/>
  <c r="H717" i="1" s="1"/>
  <c r="C717" i="1"/>
  <c r="G717" i="1" s="1"/>
  <c r="D716" i="1"/>
  <c r="H716" i="1" s="1"/>
  <c r="C716" i="1"/>
  <c r="G716" i="1" s="1"/>
  <c r="D715" i="1"/>
  <c r="H715" i="1" s="1"/>
  <c r="C715" i="1"/>
  <c r="D714" i="1"/>
  <c r="C714" i="1"/>
  <c r="G714" i="1" s="1"/>
  <c r="D713" i="1"/>
  <c r="C713" i="1"/>
  <c r="D712" i="1"/>
  <c r="H712" i="1" s="1"/>
  <c r="C712" i="1"/>
  <c r="G712" i="1" s="1"/>
  <c r="D711" i="1"/>
  <c r="C711" i="1"/>
  <c r="G711" i="1" s="1"/>
  <c r="D710" i="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C670" i="1"/>
  <c r="D669" i="1"/>
  <c r="H669" i="1" s="1"/>
  <c r="C669" i="1"/>
  <c r="G669" i="1" s="1"/>
  <c r="D668" i="1"/>
  <c r="C668" i="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C649" i="1"/>
  <c r="G649" i="1" s="1"/>
  <c r="D648" i="1"/>
  <c r="H648" i="1" s="1"/>
  <c r="C648" i="1"/>
  <c r="G648" i="1" s="1"/>
  <c r="D647" i="1"/>
  <c r="C647" i="1"/>
  <c r="G647" i="1" s="1"/>
  <c r="D646" i="1"/>
  <c r="H646" i="1" s="1"/>
  <c r="C646" i="1"/>
  <c r="G646" i="1" s="1"/>
  <c r="D645" i="1"/>
  <c r="C645" i="1"/>
  <c r="D644" i="1"/>
  <c r="C644" i="1"/>
  <c r="D643" i="1"/>
  <c r="C643" i="1"/>
  <c r="D642" i="1"/>
  <c r="C642" i="1"/>
  <c r="D641" i="1"/>
  <c r="C641" i="1"/>
  <c r="D637" i="1"/>
  <c r="C637" i="1"/>
  <c r="D632" i="1"/>
  <c r="H632" i="1" s="1"/>
  <c r="C632" i="1"/>
  <c r="H631" i="1"/>
  <c r="D631" i="1"/>
  <c r="C631" i="1"/>
  <c r="G631" i="1" s="1"/>
  <c r="D629" i="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H619" i="1"/>
  <c r="D619" i="1"/>
  <c r="C619" i="1"/>
  <c r="G619" i="1" s="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H587" i="1"/>
  <c r="D587" i="1"/>
  <c r="C587" i="1"/>
  <c r="G587"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H523" i="1" s="1"/>
  <c r="C523" i="1"/>
  <c r="D522"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H509" i="1"/>
  <c r="D509" i="1"/>
  <c r="C509" i="1"/>
  <c r="G509" i="1" s="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D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H453" i="1"/>
  <c r="D453" i="1"/>
  <c r="C453" i="1"/>
  <c r="G453"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D445" i="1"/>
  <c r="C445" i="1"/>
  <c r="G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D413" i="1"/>
  <c r="C413" i="1"/>
  <c r="H413" i="1" s="1"/>
  <c r="D412" i="1"/>
  <c r="C412" i="1"/>
  <c r="D411"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D378" i="1"/>
  <c r="C378" i="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D366" i="1"/>
  <c r="C366" i="1"/>
  <c r="H366" i="1" s="1"/>
  <c r="D365" i="1"/>
  <c r="C365" i="1"/>
  <c r="H365" i="1" s="1"/>
  <c r="D364" i="1"/>
  <c r="C364" i="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G353" i="1"/>
  <c r="D353" i="1"/>
  <c r="C353" i="1"/>
  <c r="H353" i="1" s="1"/>
  <c r="D352" i="1"/>
  <c r="C352" i="1"/>
  <c r="H352" i="1" s="1"/>
  <c r="D351" i="1"/>
  <c r="C351" i="1"/>
  <c r="H351" i="1" s="1"/>
  <c r="D350" i="1"/>
  <c r="C350" i="1"/>
  <c r="H350" i="1" s="1"/>
  <c r="D349" i="1"/>
  <c r="C349" i="1"/>
  <c r="H349" i="1" s="1"/>
  <c r="D348" i="1"/>
  <c r="C348" i="1"/>
  <c r="H348" i="1" s="1"/>
  <c r="D347" i="1"/>
  <c r="C347" i="1"/>
  <c r="H347" i="1" s="1"/>
  <c r="D346" i="1"/>
  <c r="D345"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G302" i="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H291" i="1" s="1"/>
  <c r="D290" i="1"/>
  <c r="C290" i="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D190" i="1"/>
  <c r="C190" i="1"/>
  <c r="D189" i="1"/>
  <c r="C189" i="1"/>
  <c r="D188" i="1"/>
  <c r="C188" i="1"/>
  <c r="D187" i="1"/>
  <c r="C187" i="1"/>
  <c r="H187" i="1" s="1"/>
  <c r="D186" i="1"/>
  <c r="C186" i="1"/>
  <c r="D185" i="1"/>
  <c r="C185" i="1"/>
  <c r="D184" i="1"/>
  <c r="C184" i="1"/>
  <c r="D183" i="1"/>
  <c r="C183" i="1"/>
  <c r="D182" i="1"/>
  <c r="C182" i="1"/>
  <c r="D181" i="1"/>
  <c r="C181" i="1"/>
  <c r="D180" i="1"/>
  <c r="C180" i="1"/>
  <c r="D179" i="1"/>
  <c r="C179" i="1"/>
  <c r="H179" i="1" s="1"/>
  <c r="D178" i="1"/>
  <c r="C178" i="1"/>
  <c r="H178" i="1" s="1"/>
  <c r="D177" i="1"/>
  <c r="C177" i="1"/>
  <c r="H177" i="1" s="1"/>
  <c r="D176" i="1"/>
  <c r="C176" i="1"/>
  <c r="H176" i="1" s="1"/>
  <c r="D175" i="1"/>
  <c r="C175" i="1"/>
  <c r="H175" i="1" s="1"/>
  <c r="D174" i="1"/>
  <c r="C174" i="1"/>
  <c r="D173" i="1"/>
  <c r="C173" i="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D162" i="1"/>
  <c r="C162" i="1"/>
  <c r="H162" i="1" s="1"/>
  <c r="D161" i="1"/>
  <c r="C161" i="1"/>
  <c r="H161" i="1" s="1"/>
  <c r="D160" i="1"/>
  <c r="C160" i="1"/>
  <c r="H160" i="1" s="1"/>
  <c r="D158" i="1"/>
  <c r="C158" i="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D130" i="1"/>
  <c r="C130" i="1"/>
  <c r="H130" i="1" s="1"/>
  <c r="D129" i="1"/>
  <c r="C129" i="1"/>
  <c r="H129" i="1" s="1"/>
  <c r="D128" i="1"/>
  <c r="C128" i="1"/>
  <c r="H128" i="1" s="1"/>
  <c r="D127" i="1"/>
  <c r="C127" i="1"/>
  <c r="H127" i="1" s="1"/>
  <c r="D126" i="1"/>
  <c r="C126" i="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D75" i="1"/>
  <c r="C75" i="1"/>
  <c r="H75" i="1" s="1"/>
  <c r="D74" i="1"/>
  <c r="C74" i="1"/>
  <c r="D73" i="1"/>
  <c r="C73" i="1"/>
  <c r="D72" i="1"/>
  <c r="C72" i="1"/>
  <c r="H72" i="1" s="1"/>
  <c r="D71" i="1"/>
  <c r="C71" i="1"/>
  <c r="H71" i="1" s="1"/>
  <c r="D70" i="1"/>
  <c r="C70" i="1"/>
  <c r="H70" i="1" s="1"/>
  <c r="D69" i="1"/>
  <c r="C69" i="1"/>
  <c r="H69" i="1" s="1"/>
  <c r="D68" i="1"/>
  <c r="C68" i="1"/>
  <c r="H68" i="1" s="1"/>
  <c r="D67" i="1"/>
  <c r="C67" i="1"/>
  <c r="H67" i="1" s="1"/>
  <c r="D66" i="1"/>
  <c r="C66" i="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12" i="5" l="1"/>
  <c r="D990" i="1" s="1"/>
  <c r="F19" i="5"/>
  <c r="F118" i="6"/>
  <c r="G1503" i="1"/>
  <c r="G1501" i="1"/>
  <c r="H1502" i="1"/>
  <c r="H1492" i="1"/>
  <c r="G1499" i="1"/>
  <c r="H1500" i="1"/>
  <c r="H1482" i="1"/>
  <c r="G1491" i="1"/>
  <c r="G1489" i="1"/>
  <c r="G1481" i="1"/>
  <c r="G1483" i="1"/>
  <c r="G1485" i="1"/>
  <c r="G1232" i="1"/>
  <c r="F259" i="5"/>
  <c r="G1236" i="1"/>
  <c r="G1237" i="1"/>
  <c r="G1227" i="1"/>
  <c r="G1229" i="1"/>
  <c r="G1223" i="1"/>
  <c r="G1224" i="1"/>
  <c r="E237" i="5"/>
  <c r="G1156" i="1"/>
  <c r="G1148" i="1"/>
  <c r="G1151" i="1"/>
  <c r="G1137" i="1"/>
  <c r="E287" i="9"/>
  <c r="B287" i="9" s="1"/>
  <c r="H1062" i="1"/>
  <c r="E7" i="5"/>
  <c r="F45" i="5"/>
  <c r="F13" i="5"/>
  <c r="H986" i="1"/>
  <c r="H988" i="1"/>
  <c r="F8" i="5"/>
  <c r="G1437" i="1"/>
  <c r="H1437" i="1"/>
  <c r="H1438" i="1"/>
  <c r="H1440" i="1"/>
  <c r="I1440" i="1" s="1"/>
  <c r="F221" i="9"/>
  <c r="B221" i="9" s="1"/>
  <c r="F219" i="9"/>
  <c r="B219" i="9" s="1"/>
  <c r="G715" i="1"/>
  <c r="G713" i="1"/>
  <c r="G703" i="1"/>
  <c r="G670" i="1"/>
  <c r="G668" i="1"/>
  <c r="G643" i="1"/>
  <c r="G644" i="1"/>
  <c r="G642" i="1"/>
  <c r="G645" i="1"/>
  <c r="F652" i="4"/>
  <c r="G641" i="1"/>
  <c r="H290" i="1"/>
  <c r="H411" i="1"/>
  <c r="H412" i="1"/>
  <c r="G637" i="1"/>
  <c r="F643" i="4"/>
  <c r="E644" i="4"/>
  <c r="D638" i="1" s="1"/>
  <c r="F217" i="9"/>
  <c r="H378" i="1"/>
  <c r="H379" i="1"/>
  <c r="H364" i="1"/>
  <c r="H367" i="1"/>
  <c r="H191" i="1"/>
  <c r="H190" i="1"/>
  <c r="H189" i="1"/>
  <c r="H188" i="1"/>
  <c r="H184" i="1"/>
  <c r="H186" i="1"/>
  <c r="H185" i="1"/>
  <c r="F188" i="4"/>
  <c r="H183" i="1"/>
  <c r="H182" i="1"/>
  <c r="H181" i="1"/>
  <c r="E163" i="4"/>
  <c r="D159" i="1" s="1"/>
  <c r="F177" i="4"/>
  <c r="H173" i="1"/>
  <c r="H180" i="1"/>
  <c r="H174" i="1"/>
  <c r="F169" i="4"/>
  <c r="H163" i="1"/>
  <c r="F164" i="4"/>
  <c r="H158" i="1"/>
  <c r="F134" i="4"/>
  <c r="H131" i="1"/>
  <c r="H126" i="1"/>
  <c r="F124" i="4"/>
  <c r="F128" i="4"/>
  <c r="F216" i="9"/>
  <c r="B216" i="9" s="1"/>
  <c r="H113" i="1"/>
  <c r="F106" i="4"/>
  <c r="F112" i="4"/>
  <c r="H76" i="1"/>
  <c r="H73" i="1"/>
  <c r="H74" i="1"/>
  <c r="F77" i="4"/>
  <c r="H64" i="1"/>
  <c r="H66" i="1"/>
  <c r="F68" i="4"/>
  <c r="H65" i="1"/>
  <c r="D258" i="5"/>
  <c r="D238" i="5"/>
  <c r="H1414" i="1"/>
  <c r="H1412" i="1"/>
  <c r="H821" i="1"/>
  <c r="H719" i="1"/>
  <c r="H718" i="1"/>
  <c r="H714" i="1"/>
  <c r="E43" i="9"/>
  <c r="B43" i="9" s="1"/>
  <c r="H713" i="1"/>
  <c r="H711" i="1"/>
  <c r="H710" i="1"/>
  <c r="H670" i="1"/>
  <c r="E30" i="9"/>
  <c r="B30" i="9" s="1"/>
  <c r="H668" i="1"/>
  <c r="H649" i="1"/>
  <c r="H647" i="1"/>
  <c r="H644" i="1"/>
  <c r="H643" i="1"/>
  <c r="H642" i="1"/>
  <c r="H645" i="1"/>
  <c r="H641" i="1"/>
  <c r="H637" i="1"/>
  <c r="D644" i="4"/>
  <c r="E41" i="9"/>
  <c r="B41" i="9" s="1"/>
  <c r="D163" i="4"/>
  <c r="B217" i="9"/>
  <c r="D82" i="4"/>
  <c r="D50" i="4"/>
  <c r="E283" i="9"/>
  <c r="B283" i="9" s="1"/>
  <c r="G4" i="1"/>
  <c r="G6" i="1"/>
  <c r="G12" i="1"/>
  <c r="G14" i="1"/>
  <c r="G16" i="1"/>
  <c r="G20" i="1"/>
  <c r="G24" i="1"/>
  <c r="G30" i="1"/>
  <c r="G34" i="1"/>
  <c r="G38" i="1"/>
  <c r="G42" i="1"/>
  <c r="G52" i="1"/>
  <c r="G54" i="1"/>
  <c r="G60" i="1"/>
  <c r="G64" i="1"/>
  <c r="G66" i="1"/>
  <c r="G68" i="1"/>
  <c r="G72" i="1"/>
  <c r="G76" i="1"/>
  <c r="G80" i="1"/>
  <c r="G84" i="1"/>
  <c r="G90" i="1"/>
  <c r="G92" i="1"/>
  <c r="G94" i="1"/>
  <c r="G96" i="1"/>
  <c r="G102" i="1"/>
  <c r="G104" i="1"/>
  <c r="G106" i="1"/>
  <c r="G110" i="1"/>
  <c r="G114" i="1"/>
  <c r="G118" i="1"/>
  <c r="G122" i="1"/>
  <c r="G126" i="1"/>
  <c r="G130"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8"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89" i="1"/>
  <c r="G291" i="1"/>
  <c r="G8" i="1"/>
  <c r="G10" i="1"/>
  <c r="G18" i="1"/>
  <c r="G22" i="1"/>
  <c r="G26" i="1"/>
  <c r="G28" i="1"/>
  <c r="G32" i="1"/>
  <c r="G36" i="1"/>
  <c r="G40" i="1"/>
  <c r="G44" i="1"/>
  <c r="G48" i="1"/>
  <c r="G50" i="1"/>
  <c r="G56" i="1"/>
  <c r="G58" i="1"/>
  <c r="G62" i="1"/>
  <c r="G70" i="1"/>
  <c r="G74" i="1"/>
  <c r="G82" i="1"/>
  <c r="G86" i="1"/>
  <c r="G88" i="1"/>
  <c r="G98" i="1"/>
  <c r="G100" i="1"/>
  <c r="G108" i="1"/>
  <c r="G112" i="1"/>
  <c r="G116" i="1"/>
  <c r="G120" i="1"/>
  <c r="G124" i="1"/>
  <c r="G128" i="1"/>
  <c r="G132" i="1"/>
  <c r="G134" i="1"/>
  <c r="G136" i="1"/>
  <c r="G138" i="1"/>
  <c r="G140" i="1"/>
  <c r="G142" i="1"/>
  <c r="G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6" i="1"/>
  <c r="G301" i="1"/>
  <c r="G307" i="1"/>
  <c r="G308" i="1"/>
  <c r="G318" i="1"/>
  <c r="G327" i="1"/>
  <c r="G328" i="1"/>
  <c r="G329" i="1"/>
  <c r="G332" i="1"/>
  <c r="G333" i="1"/>
  <c r="G334" i="1"/>
  <c r="G336" i="1"/>
  <c r="G337" i="1"/>
  <c r="G338" i="1"/>
  <c r="G344" i="1"/>
  <c r="G352"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H445" i="1"/>
  <c r="G295" i="1"/>
  <c r="G297" i="1"/>
  <c r="G298" i="1"/>
  <c r="G299" i="1"/>
  <c r="G300" i="1"/>
  <c r="G303" i="1"/>
  <c r="G304" i="1"/>
  <c r="G305" i="1"/>
  <c r="G309" i="1"/>
  <c r="G310" i="1"/>
  <c r="G311" i="1"/>
  <c r="G312" i="1"/>
  <c r="G313" i="1"/>
  <c r="G314" i="1"/>
  <c r="G315" i="1"/>
  <c r="G316" i="1"/>
  <c r="G317" i="1"/>
  <c r="G319" i="1"/>
  <c r="G320" i="1"/>
  <c r="G321" i="1"/>
  <c r="G322" i="1"/>
  <c r="G323" i="1"/>
  <c r="G324" i="1"/>
  <c r="G325" i="1"/>
  <c r="G326" i="1"/>
  <c r="G330" i="1"/>
  <c r="G331" i="1"/>
  <c r="G335" i="1"/>
  <c r="G339" i="1"/>
  <c r="G340" i="1"/>
  <c r="G341" i="1"/>
  <c r="G342" i="1"/>
  <c r="G343" i="1"/>
  <c r="G347" i="1"/>
  <c r="G348" i="1"/>
  <c r="G349" i="1"/>
  <c r="G350" i="1"/>
  <c r="G351" i="1"/>
  <c r="G446" i="1"/>
  <c r="G448" i="1"/>
  <c r="G450" i="1"/>
  <c r="G452" i="1"/>
  <c r="G454" i="1"/>
  <c r="G456" i="1"/>
  <c r="G458" i="1"/>
  <c r="G460" i="1"/>
  <c r="G462" i="1"/>
  <c r="G464"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H838"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8" i="1"/>
  <c r="G1060" i="1"/>
  <c r="G1062" i="1"/>
  <c r="G1064" i="1"/>
  <c r="G1067" i="1"/>
  <c r="G1069" i="1"/>
  <c r="G1071" i="1"/>
  <c r="G1073" i="1"/>
  <c r="G1075" i="1"/>
  <c r="G1077" i="1"/>
  <c r="G1079" i="1"/>
  <c r="G1081" i="1"/>
  <c r="G1083" i="1"/>
  <c r="G1085" i="1"/>
  <c r="G1087" i="1"/>
  <c r="G1089" i="1"/>
  <c r="G1091" i="1"/>
  <c r="G1093" i="1"/>
  <c r="G1095"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H1065" i="1"/>
  <c r="G1066" i="1"/>
  <c r="G1068" i="1"/>
  <c r="G1070" i="1"/>
  <c r="G1072" i="1"/>
  <c r="G1074" i="1"/>
  <c r="G1076" i="1"/>
  <c r="G1078" i="1"/>
  <c r="G1080" i="1"/>
  <c r="G1082" i="1"/>
  <c r="G1084" i="1"/>
  <c r="G1086" i="1"/>
  <c r="G1088" i="1"/>
  <c r="G1090" i="1"/>
  <c r="G1092" i="1"/>
  <c r="G1094"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3" i="1"/>
  <c r="H1224" i="1"/>
  <c r="H1225" i="1"/>
  <c r="H1226" i="1"/>
  <c r="H1227" i="1"/>
  <c r="H1228" i="1"/>
  <c r="H1229" i="1"/>
  <c r="H1230" i="1"/>
  <c r="H1231" i="1"/>
  <c r="H1232" i="1"/>
  <c r="H1233" i="1"/>
  <c r="H1234"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9" i="1"/>
  <c r="G1411" i="1"/>
  <c r="G1413" i="1"/>
  <c r="G1415" i="1"/>
  <c r="G1417" i="1"/>
  <c r="G1419" i="1"/>
  <c r="G1421" i="1"/>
  <c r="G1423" i="1"/>
  <c r="G1425" i="1"/>
  <c r="G1427" i="1"/>
  <c r="G1429" i="1"/>
  <c r="G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E6" i="4"/>
  <c r="G1299" i="1"/>
  <c r="H131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G1445" i="1"/>
  <c r="D7" i="4"/>
  <c r="E151" i="4"/>
  <c r="E298" i="4"/>
  <c r="D42" i="8"/>
  <c r="F107" i="4"/>
  <c r="F125" i="4"/>
  <c r="H20" i="9"/>
  <c r="G20" i="9"/>
  <c r="F152" i="4"/>
  <c r="F153" i="4"/>
  <c r="E408" i="4"/>
  <c r="D403" i="1" s="1"/>
  <c r="E636" i="4"/>
  <c r="D630" i="1" s="1"/>
  <c r="D196" i="4"/>
  <c r="D224" i="4"/>
  <c r="D252" i="4"/>
  <c r="D299" i="4"/>
  <c r="D311" i="4"/>
  <c r="D351" i="4"/>
  <c r="D363" i="4"/>
  <c r="F417" i="4"/>
  <c r="D472" i="4"/>
  <c r="D484" i="4"/>
  <c r="D528" i="4"/>
  <c r="D580" i="4"/>
  <c r="D12" i="5"/>
  <c r="D78" i="5"/>
  <c r="E87" i="5"/>
  <c r="D1065" i="1" s="1"/>
  <c r="G1065" i="1" s="1"/>
  <c r="E286" i="9"/>
  <c r="B286" i="9" s="1"/>
  <c r="F88" i="5"/>
  <c r="D118" i="5"/>
  <c r="D134" i="5"/>
  <c r="D146" i="5"/>
  <c r="E176" i="5"/>
  <c r="D177" i="5"/>
  <c r="D245" i="5"/>
  <c r="D114" i="6"/>
  <c r="G297" i="9"/>
  <c r="E297" i="9" s="1"/>
  <c r="F416" i="4"/>
  <c r="F603" i="4"/>
  <c r="F149" i="5"/>
  <c r="E291" i="9"/>
  <c r="B291" i="9" s="1"/>
  <c r="F190" i="5"/>
  <c r="E292" i="9"/>
  <c r="B292" i="9" s="1"/>
  <c r="F206" i="5"/>
  <c r="F5" i="6"/>
  <c r="D141"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65" i="9"/>
  <c r="E165" i="9" s="1"/>
  <c r="B165" i="9" s="1"/>
  <c r="H164" i="9"/>
  <c r="I10" i="9"/>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3" i="9"/>
  <c r="E163" i="9" s="1"/>
  <c r="B163" i="9" s="1"/>
  <c r="G162" i="9"/>
  <c r="E162" i="9" s="1"/>
  <c r="B162" i="9" s="1"/>
  <c r="G161" i="9"/>
  <c r="E161" i="9" s="1"/>
  <c r="B161" i="9" s="1"/>
  <c r="G160" i="9"/>
  <c r="E160" i="9" s="1"/>
  <c r="B160" i="9" s="1"/>
  <c r="B227" i="9"/>
  <c r="B229" i="9"/>
  <c r="B231" i="9"/>
  <c r="B233" i="9"/>
  <c r="B235" i="9"/>
  <c r="B237" i="9"/>
  <c r="B239" i="9"/>
  <c r="B241" i="9"/>
  <c r="B243" i="9"/>
  <c r="B245" i="9"/>
  <c r="B247" i="9"/>
  <c r="B249" i="9"/>
  <c r="B251" i="9"/>
  <c r="D1214" i="1" l="1"/>
  <c r="I23" i="3"/>
  <c r="D985" i="1"/>
  <c r="I20" i="3"/>
  <c r="F258" i="5"/>
  <c r="C1235" i="1"/>
  <c r="F238" i="5"/>
  <c r="C1215" i="1"/>
  <c r="B191" i="9"/>
  <c r="F644" i="4"/>
  <c r="C638" i="1"/>
  <c r="F163" i="4"/>
  <c r="C159" i="1"/>
  <c r="E20" i="9"/>
  <c r="E19" i="9" s="1"/>
  <c r="F82" i="4"/>
  <c r="C78" i="1"/>
  <c r="F50" i="4"/>
  <c r="C46" i="1"/>
  <c r="F141" i="6"/>
  <c r="H28" i="3"/>
  <c r="C1435" i="1"/>
  <c r="G299" i="9"/>
  <c r="E299" i="9" s="1"/>
  <c r="B297" i="9"/>
  <c r="E296" i="9"/>
  <c r="I10" i="3" s="1"/>
  <c r="F245" i="5"/>
  <c r="C1222" i="1"/>
  <c r="G289" i="9"/>
  <c r="E289" i="9" s="1"/>
  <c r="B289" i="9" s="1"/>
  <c r="D176" i="5"/>
  <c r="F177" i="5"/>
  <c r="C1154" i="1"/>
  <c r="F146" i="5"/>
  <c r="C1124" i="1"/>
  <c r="F118" i="5"/>
  <c r="C1096" i="1"/>
  <c r="F78" i="5"/>
  <c r="C1056" i="1"/>
  <c r="D7" i="5"/>
  <c r="F12" i="5"/>
  <c r="C990" i="1"/>
  <c r="F528" i="4"/>
  <c r="C522" i="1"/>
  <c r="F472" i="4"/>
  <c r="C466" i="1"/>
  <c r="D350" i="4"/>
  <c r="F351" i="4"/>
  <c r="C346" i="1"/>
  <c r="D298" i="4"/>
  <c r="F299" i="4"/>
  <c r="C294" i="1"/>
  <c r="F224" i="4"/>
  <c r="C220" i="1"/>
  <c r="K1432" i="9"/>
  <c r="G295" i="9"/>
  <c r="E295" i="9" s="1"/>
  <c r="B295" i="9" s="1"/>
  <c r="I34" i="3"/>
  <c r="C1517" i="1"/>
  <c r="E289" i="4"/>
  <c r="I17" i="3"/>
  <c r="D147" i="1"/>
  <c r="F212" i="9"/>
  <c r="B212" i="9" s="1"/>
  <c r="F114" i="6"/>
  <c r="H27" i="3"/>
  <c r="C1408" i="1"/>
  <c r="D237" i="5"/>
  <c r="E175" i="5"/>
  <c r="D1152" i="1" s="1"/>
  <c r="I22" i="3"/>
  <c r="D1153" i="1"/>
  <c r="F134" i="5"/>
  <c r="C1112" i="1"/>
  <c r="D68" i="5"/>
  <c r="F580" i="4"/>
  <c r="C574" i="1"/>
  <c r="F484" i="4"/>
  <c r="C478" i="1"/>
  <c r="D420" i="4"/>
  <c r="F363" i="4"/>
  <c r="C358" i="1"/>
  <c r="F311" i="4"/>
  <c r="C306" i="1"/>
  <c r="F252" i="4"/>
  <c r="C248" i="1"/>
  <c r="F196" i="4"/>
  <c r="C192" i="1"/>
  <c r="E68" i="5"/>
  <c r="G294" i="9"/>
  <c r="E294" i="9" s="1"/>
  <c r="E407" i="4"/>
  <c r="D402" i="1" s="1"/>
  <c r="D293" i="1"/>
  <c r="D6" i="4"/>
  <c r="F7" i="4"/>
  <c r="C3" i="1"/>
  <c r="D151" i="4"/>
  <c r="I1474" i="1"/>
  <c r="I1472" i="1"/>
  <c r="I1467" i="1"/>
  <c r="I1465" i="1"/>
  <c r="I1463" i="1"/>
  <c r="E290" i="4"/>
  <c r="D286" i="1" s="1"/>
  <c r="E412" i="4"/>
  <c r="I16" i="3"/>
  <c r="D2" i="1"/>
  <c r="I1478" i="1"/>
  <c r="I1476" i="1"/>
  <c r="I1459" i="1"/>
  <c r="I1457" i="1"/>
  <c r="I1455" i="1"/>
  <c r="I1452" i="1"/>
  <c r="I1450" i="1"/>
  <c r="I1448" i="1"/>
  <c r="I1446" i="1"/>
  <c r="G1235" i="1" l="1"/>
  <c r="H1235" i="1"/>
  <c r="G1215" i="1"/>
  <c r="H1215" i="1"/>
  <c r="B20" i="9"/>
  <c r="G638" i="1"/>
  <c r="H638" i="1"/>
  <c r="H159" i="1"/>
  <c r="G159" i="1"/>
  <c r="H78" i="1"/>
  <c r="G78" i="1"/>
  <c r="H46" i="1"/>
  <c r="G46" i="1"/>
  <c r="B294" i="9"/>
  <c r="E293" i="9"/>
  <c r="E639" i="4"/>
  <c r="D407" i="1"/>
  <c r="H3" i="1"/>
  <c r="G3" i="1"/>
  <c r="D412" i="4"/>
  <c r="F6" i="4"/>
  <c r="H16" i="3"/>
  <c r="C2" i="1"/>
  <c r="I21" i="3"/>
  <c r="D1046" i="1"/>
  <c r="E6" i="5"/>
  <c r="G478" i="1"/>
  <c r="H478" i="1"/>
  <c r="G574" i="1"/>
  <c r="H574" i="1"/>
  <c r="F68" i="5"/>
  <c r="H21" i="3"/>
  <c r="C1046" i="1"/>
  <c r="F237" i="5"/>
  <c r="H23" i="3"/>
  <c r="C1214" i="1"/>
  <c r="E413" i="4"/>
  <c r="E291" i="4"/>
  <c r="D287" i="1" s="1"/>
  <c r="D285" i="1"/>
  <c r="H346" i="1"/>
  <c r="G346" i="1"/>
  <c r="D408" i="4"/>
  <c r="F350" i="4"/>
  <c r="C345" i="1"/>
  <c r="H990" i="1"/>
  <c r="G990" i="1"/>
  <c r="F7" i="5"/>
  <c r="D6" i="5"/>
  <c r="H20" i="3"/>
  <c r="C985" i="1"/>
  <c r="G1435" i="1"/>
  <c r="H1435" i="1"/>
  <c r="D289" i="4"/>
  <c r="F151" i="4"/>
  <c r="H17" i="3"/>
  <c r="C147" i="1"/>
  <c r="H192" i="1"/>
  <c r="G192" i="1"/>
  <c r="H248" i="1"/>
  <c r="G248" i="1"/>
  <c r="H306" i="1"/>
  <c r="G306" i="1"/>
  <c r="H358" i="1"/>
  <c r="G358" i="1"/>
  <c r="D635" i="4"/>
  <c r="F420" i="4"/>
  <c r="C414" i="1"/>
  <c r="G1112" i="1"/>
  <c r="H1112" i="1"/>
  <c r="G1408" i="1"/>
  <c r="H1408" i="1"/>
  <c r="H9" i="3"/>
  <c r="H1517" i="1"/>
  <c r="G1517" i="1"/>
  <c r="H11" i="3"/>
  <c r="H220" i="1"/>
  <c r="G220" i="1"/>
  <c r="H294" i="1"/>
  <c r="G294" i="1"/>
  <c r="F298" i="4"/>
  <c r="D407" i="4"/>
  <c r="C293" i="1"/>
  <c r="G466" i="1"/>
  <c r="H466" i="1"/>
  <c r="G522" i="1"/>
  <c r="H522" i="1"/>
  <c r="D636" i="4"/>
  <c r="H1056" i="1"/>
  <c r="G1056" i="1"/>
  <c r="G1096" i="1"/>
  <c r="H1096" i="1"/>
  <c r="G1124" i="1"/>
  <c r="H1124" i="1"/>
  <c r="G1154" i="1"/>
  <c r="H1154" i="1"/>
  <c r="F176" i="5"/>
  <c r="D175" i="5"/>
  <c r="H22" i="3"/>
  <c r="C1153" i="1"/>
  <c r="G1222" i="1"/>
  <c r="H1222" i="1"/>
  <c r="B299" i="9"/>
  <c r="E298" i="9"/>
  <c r="G1153" i="1" l="1"/>
  <c r="H1153" i="1"/>
  <c r="F175" i="5"/>
  <c r="C1152" i="1"/>
  <c r="F636" i="4"/>
  <c r="C630" i="1"/>
  <c r="F407" i="4"/>
  <c r="C402" i="1"/>
  <c r="N3" i="9"/>
  <c r="I11" i="3"/>
  <c r="H414" i="1"/>
  <c r="G414" i="1"/>
  <c r="F635" i="4"/>
  <c r="C629" i="1"/>
  <c r="D291" i="4"/>
  <c r="F289" i="4"/>
  <c r="D413" i="4"/>
  <c r="D414" i="4" s="1"/>
  <c r="C285" i="1"/>
  <c r="E640" i="4"/>
  <c r="E415" i="4"/>
  <c r="D410" i="1" s="1"/>
  <c r="D408" i="1"/>
  <c r="H1046" i="1"/>
  <c r="G1046" i="1"/>
  <c r="H2" i="1"/>
  <c r="G2" i="1"/>
  <c r="D639" i="4"/>
  <c r="F412" i="4"/>
  <c r="C407" i="1"/>
  <c r="E414" i="4"/>
  <c r="D409" i="1" s="1"/>
  <c r="H293" i="1"/>
  <c r="G293" i="1"/>
  <c r="K3" i="9"/>
  <c r="I9" i="3"/>
  <c r="H147" i="1"/>
  <c r="G147" i="1"/>
  <c r="H985" i="1"/>
  <c r="G985" i="1"/>
  <c r="G282" i="9"/>
  <c r="E282" i="9" s="1"/>
  <c r="B282" i="9" s="1"/>
  <c r="G276" i="9"/>
  <c r="F6" i="5"/>
  <c r="C984" i="1"/>
  <c r="H345" i="1"/>
  <c r="G345" i="1"/>
  <c r="F408" i="4"/>
  <c r="C403" i="1"/>
  <c r="G1214" i="1"/>
  <c r="H1214" i="1"/>
  <c r="H276" i="9"/>
  <c r="D984" i="1"/>
  <c r="D290" i="4"/>
  <c r="E641" i="4"/>
  <c r="D633" i="1"/>
  <c r="F290" i="4" l="1"/>
  <c r="C286" i="1"/>
  <c r="H285" i="1"/>
  <c r="G285" i="1"/>
  <c r="G629" i="1"/>
  <c r="H629" i="1"/>
  <c r="H402" i="1"/>
  <c r="G402" i="1"/>
  <c r="G630" i="1"/>
  <c r="H630" i="1"/>
  <c r="G1152" i="1"/>
  <c r="H1152" i="1"/>
  <c r="H407" i="1"/>
  <c r="G407" i="1"/>
  <c r="F414" i="4"/>
  <c r="C409" i="1"/>
  <c r="D635" i="1"/>
  <c r="H403" i="1"/>
  <c r="G403" i="1"/>
  <c r="H8" i="3"/>
  <c r="H984" i="1"/>
  <c r="G984" i="1"/>
  <c r="E276" i="9"/>
  <c r="F639" i="4"/>
  <c r="C633" i="1"/>
  <c r="E642" i="4"/>
  <c r="D634" i="1"/>
  <c r="D640" i="4"/>
  <c r="D641" i="4" s="1"/>
  <c r="D415" i="4"/>
  <c r="F413" i="4"/>
  <c r="C408" i="1"/>
  <c r="F291" i="4"/>
  <c r="C287" i="1"/>
  <c r="H287" i="1" l="1"/>
  <c r="G287" i="1"/>
  <c r="H408" i="1"/>
  <c r="G408" i="1"/>
  <c r="F415" i="4"/>
  <c r="C410" i="1"/>
  <c r="H633" i="1"/>
  <c r="G633" i="1"/>
  <c r="F641" i="4"/>
  <c r="C635" i="1"/>
  <c r="D642" i="4"/>
  <c r="F640" i="4"/>
  <c r="C634" i="1"/>
  <c r="E646" i="4"/>
  <c r="D636" i="1"/>
  <c r="B276" i="9"/>
  <c r="E275" i="9"/>
  <c r="H409" i="1"/>
  <c r="G409" i="1"/>
  <c r="H286" i="1"/>
  <c r="G286" i="1"/>
  <c r="M3" i="9"/>
  <c r="I8" i="3"/>
  <c r="E645" i="4"/>
  <c r="I18" i="3" l="1"/>
  <c r="D639" i="1"/>
  <c r="H634" i="1"/>
  <c r="G634" i="1"/>
  <c r="D646" i="4"/>
  <c r="F642" i="4"/>
  <c r="C636" i="1"/>
  <c r="H410" i="1"/>
  <c r="G410" i="1"/>
  <c r="I19" i="3"/>
  <c r="D640" i="1"/>
  <c r="H635" i="1"/>
  <c r="G635" i="1"/>
  <c r="D645" i="4"/>
  <c r="F645" i="4" l="1"/>
  <c r="H18" i="3"/>
  <c r="C639" i="1"/>
  <c r="H636" i="1"/>
  <c r="G636" i="1"/>
  <c r="H7" i="3"/>
  <c r="F646" i="4"/>
  <c r="H19" i="3"/>
  <c r="C640" i="1"/>
  <c r="J3" i="9" l="1"/>
  <c r="I7" i="3"/>
  <c r="H640" i="1"/>
  <c r="G640" i="1"/>
  <c r="H639" i="1"/>
  <c r="G639" i="1"/>
  <c r="M272" i="9" l="1"/>
  <c r="L272" i="9"/>
  <c r="G18" i="9"/>
  <c r="H18" i="9"/>
  <c r="J10" i="9"/>
  <c r="I17" i="9"/>
  <c r="L16" i="9"/>
  <c r="M15" i="9"/>
  <c r="J17" i="9"/>
  <c r="M16" i="9"/>
  <c r="L15" i="9"/>
  <c r="I5" i="9"/>
  <c r="J6" i="9"/>
  <c r="K7" i="9"/>
  <c r="I9" i="9"/>
  <c r="K12" i="9"/>
  <c r="J11" i="9"/>
  <c r="K13" i="9"/>
  <c r="J5" i="9"/>
  <c r="K6" i="9"/>
  <c r="I8" i="9"/>
  <c r="K9" i="9"/>
  <c r="I11" i="9"/>
  <c r="J12" i="9"/>
  <c r="G17" i="9"/>
  <c r="G16" i="9"/>
  <c r="H15" i="9"/>
  <c r="H17" i="9"/>
  <c r="H16" i="9"/>
  <c r="G15" i="9"/>
  <c r="K5" i="9"/>
  <c r="I7" i="9"/>
  <c r="J8" i="9"/>
  <c r="K11" i="9"/>
  <c r="J13" i="9"/>
  <c r="I12" i="9"/>
  <c r="E12" i="9" s="1"/>
  <c r="B12" i="9" s="1"/>
  <c r="K10" i="9"/>
  <c r="J9" i="9"/>
  <c r="I13" i="9"/>
  <c r="I6" i="9"/>
  <c r="J7" i="9"/>
  <c r="K8" i="9"/>
  <c r="E13" i="9" l="1"/>
  <c r="B13" i="9" s="1"/>
  <c r="F15" i="9"/>
  <c r="E17" i="9"/>
  <c r="B17" i="9" s="1"/>
  <c r="F16" i="9"/>
  <c r="E18" i="9"/>
  <c r="B18" i="9" s="1"/>
  <c r="E6" i="9"/>
  <c r="B6" i="9" s="1"/>
  <c r="E11" i="9"/>
  <c r="B11" i="9" s="1"/>
  <c r="E7" i="9"/>
  <c r="B7" i="9" s="1"/>
  <c r="E15" i="9"/>
  <c r="E16" i="9"/>
  <c r="B16" i="9" s="1"/>
  <c r="E5" i="9"/>
  <c r="F272" i="9"/>
  <c r="E8" i="9"/>
  <c r="B8" i="9" s="1"/>
  <c r="E9" i="9"/>
  <c r="B9" i="9" s="1"/>
  <c r="E10" i="9"/>
  <c r="B10" i="9" s="1"/>
  <c r="F14" i="9" l="1"/>
  <c r="B272" i="9"/>
  <c r="F19" i="9"/>
  <c r="B5"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<sst xmlns="http://schemas.openxmlformats.org/spreadsheetml/2006/main" count="4313" uniqueCount="3393">
  <si>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</si>
  <si>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</si>
  <si>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</si>
  <si>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</si>
  <si>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</si>
  <si>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</si>
  <si>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</si>
  <si>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</si>
  <si>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</si>
  <si>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</si>
  <si>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</si>
  <si>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</si>
  <si>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</si>
  <si>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</si>
  <si>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</si>
  <si>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</si>
  <si>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</si>
  <si>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</si>
  <si>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</si>
  <si>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</si>
  <si>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</si>
  <si>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</si>
  <si>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</si>
  <si>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</si>
  <si>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</si>
  <si>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</si>
  <si>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</si>
  <si>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</si>
  <si>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</si>
  <si>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</si>
  <si>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</si>
  <si>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SREDNJA ŠKOLA IVANA LUCIĆA - TROGIR</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</si>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</sst>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7029435</v>
      </c>
      <c r="D2" s="6">
        <f>'PR-RAS'!E6</f>
        <v>8141927.04</v>
      </c>
      <c r="E2" s="6">
        <v>0</v>
      </c>
      <c r="F2" s="6">
        <v>0</v>
      </c>
      <c r="G2" s="7">
        <f t="shared" ref="G2:G264" si="0">(B2/1000)*(C2*1+D2*2)</f>
        <v>23313.289079999999</v>
      </c>
      <c r="H2" s="7">
        <f t="shared" ref="H2:H264" si="1">ABS(C2-ROUND(C2,0))+ABS(D2-ROUND(D2,0))</f>
        <v>4.0000000037252903E-2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6466279</v>
      </c>
      <c r="D46" s="1">
        <f>'PR-RAS'!E50</f>
        <v>7250183.4199999999</v>
      </c>
      <c r="E46" s="1">
        <v>0</v>
      </c>
      <c r="F46" s="1">
        <v>0</v>
      </c>
      <c r="G46" s="2">
        <f t="shared" si="0"/>
        <v>943499.06279999996</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6443325</v>
      </c>
      <c r="D64" s="1">
        <f>'PR-RAS'!E68</f>
        <v>7194319.9100000001</v>
      </c>
      <c r="E64" s="1">
        <v>0</v>
      </c>
      <c r="F64" s="1">
        <v>0</v>
      </c>
      <c r="G64" s="2">
        <f t="shared" si="0"/>
        <v>1312413.78366</v>
      </c>
      <c r="H64" s="2">
        <f t="shared" si="1"/>
        <v>8.9999999850988388E-2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6436082</v>
      </c>
      <c r="D65" s="1">
        <f>'PR-RAS'!E69</f>
        <v>7188750.9100000001</v>
      </c>
      <c r="E65" s="1">
        <v>0</v>
      </c>
      <c r="F65" s="1">
        <v>0</v>
      </c>
      <c r="G65" s="2">
        <f t="shared" si="0"/>
        <v>1332069.36448</v>
      </c>
      <c r="H65" s="2">
        <f t="shared" si="1"/>
        <v>8.9999999850988388E-2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7243</v>
      </c>
      <c r="D66" s="1">
        <f>'PR-RAS'!E70</f>
        <v>5569</v>
      </c>
      <c r="E66" s="1">
        <v>0</v>
      </c>
      <c r="F66" s="1">
        <v>0</v>
      </c>
      <c r="G66" s="2">
        <f t="shared" si="0"/>
        <v>1194.7650000000001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22954</v>
      </c>
      <c r="D73" s="1">
        <f>'PR-RAS'!E77</f>
        <v>55863.51</v>
      </c>
      <c r="E73" s="1">
        <v>0</v>
      </c>
      <c r="F73" s="1">
        <v>0</v>
      </c>
      <c r="G73" s="2">
        <f t="shared" si="0"/>
        <v>9697.0334400000011</v>
      </c>
      <c r="H73" s="2">
        <f t="shared" si="1"/>
        <v>0.48999999999796273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22954</v>
      </c>
      <c r="D74" s="1">
        <f>'PR-RAS'!E78</f>
        <v>12629.53</v>
      </c>
      <c r="E74" s="1">
        <v>0</v>
      </c>
      <c r="F74" s="1">
        <v>0</v>
      </c>
      <c r="G74" s="2">
        <f t="shared" si="0"/>
        <v>3519.5533799999998</v>
      </c>
      <c r="H74" s="2">
        <f t="shared" si="1"/>
        <v>0.46999999999934516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43233.98</v>
      </c>
      <c r="E76" s="1">
        <v>0</v>
      </c>
      <c r="F76" s="1">
        <v>0</v>
      </c>
      <c r="G76" s="2">
        <f t="shared" si="0"/>
        <v>6485.0970000000007</v>
      </c>
      <c r="H76" s="2">
        <f t="shared" si="1"/>
        <v>1.9999999996798579E-2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v>
      </c>
      <c r="D78" s="1">
        <f>'PR-RAS'!E82</f>
        <v>0.44</v>
      </c>
      <c r="E78" s="1">
        <v>0</v>
      </c>
      <c r="F78" s="1">
        <v>0</v>
      </c>
      <c r="G78" s="2">
        <f t="shared" si="0"/>
        <v>0.45276</v>
      </c>
      <c r="H78" s="2">
        <f t="shared" si="1"/>
        <v>0.44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v>
      </c>
      <c r="D79" s="1">
        <f>'PR-RAS'!E83</f>
        <v>0.44</v>
      </c>
      <c r="E79" s="1">
        <v>0</v>
      </c>
      <c r="F79" s="1">
        <v>0</v>
      </c>
      <c r="G79" s="2">
        <f t="shared" si="0"/>
        <v>0.45863999999999999</v>
      </c>
      <c r="H79" s="2">
        <f t="shared" si="1"/>
        <v>0.44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v>
      </c>
      <c r="D81" s="1">
        <f>'PR-RAS'!E85</f>
        <v>0.44</v>
      </c>
      <c r="E81" s="1">
        <v>0</v>
      </c>
      <c r="F81" s="1">
        <v>0</v>
      </c>
      <c r="G81" s="2">
        <f t="shared" si="0"/>
        <v>0.47039999999999998</v>
      </c>
      <c r="H81" s="2">
        <f t="shared" si="1"/>
        <v>0.44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62125</v>
      </c>
      <c r="D102" s="1">
        <f>'PR-RAS'!E106</f>
        <v>109800</v>
      </c>
      <c r="E102" s="1">
        <v>0</v>
      </c>
      <c r="F102" s="1">
        <v>0</v>
      </c>
      <c r="G102" s="2">
        <f t="shared" si="0"/>
        <v>28454.225000000002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62125</v>
      </c>
      <c r="D108" s="1">
        <f>'PR-RAS'!E112</f>
        <v>109800</v>
      </c>
      <c r="E108" s="1">
        <v>0</v>
      </c>
      <c r="F108" s="1">
        <v>0</v>
      </c>
      <c r="G108" s="2">
        <f t="shared" si="0"/>
        <v>30144.575000000001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62125</v>
      </c>
      <c r="D113" s="1">
        <f>'PR-RAS'!E117</f>
        <v>109800</v>
      </c>
      <c r="E113" s="1">
        <v>0</v>
      </c>
      <c r="F113" s="1">
        <v>0</v>
      </c>
      <c r="G113" s="2">
        <f t="shared" si="0"/>
        <v>31553.200000000001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16000</v>
      </c>
      <c r="D120" s="1">
        <f>'PR-RAS'!E124</f>
        <v>37935</v>
      </c>
      <c r="E120" s="1">
        <v>0</v>
      </c>
      <c r="F120" s="1">
        <v>0</v>
      </c>
      <c r="G120" s="2">
        <f t="shared" si="0"/>
        <v>10932.529999999999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16000</v>
      </c>
      <c r="D124" s="1">
        <f>'PR-RAS'!E128</f>
        <v>37935</v>
      </c>
      <c r="E124" s="1">
        <v>0</v>
      </c>
      <c r="F124" s="1">
        <v>0</v>
      </c>
      <c r="G124" s="2">
        <f t="shared" si="0"/>
        <v>11300.01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16000</v>
      </c>
      <c r="D125" s="1">
        <f>'PR-RAS'!E129</f>
        <v>36590</v>
      </c>
      <c r="E125" s="1">
        <v>0</v>
      </c>
      <c r="F125" s="1">
        <v>0</v>
      </c>
      <c r="G125" s="2">
        <f t="shared" si="0"/>
        <v>11058.32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1345</v>
      </c>
      <c r="E126" s="1">
        <v>0</v>
      </c>
      <c r="F126" s="1">
        <v>0</v>
      </c>
      <c r="G126" s="2">
        <f t="shared" si="0"/>
        <v>336.25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485026</v>
      </c>
      <c r="D129" s="1">
        <f>'PR-RAS'!E133</f>
        <v>744008.18</v>
      </c>
      <c r="E129" s="1">
        <v>0</v>
      </c>
      <c r="F129" s="1">
        <v>0</v>
      </c>
      <c r="G129" s="2">
        <f t="shared" si="0"/>
        <v>252549.42208000002</v>
      </c>
      <c r="H129" s="2">
        <f t="shared" si="1"/>
        <v>0.18000000005122274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485026</v>
      </c>
      <c r="D130" s="1">
        <f>'PR-RAS'!E134</f>
        <v>744008.18</v>
      </c>
      <c r="E130" s="1">
        <v>0</v>
      </c>
      <c r="F130" s="1">
        <v>0</v>
      </c>
      <c r="G130" s="2">
        <f t="shared" si="0"/>
        <v>254522.46444000001</v>
      </c>
      <c r="H130" s="2">
        <f t="shared" si="1"/>
        <v>0.18000000005122274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744008.18</v>
      </c>
      <c r="E131" s="1">
        <v>0</v>
      </c>
      <c r="F131" s="1">
        <v>0</v>
      </c>
      <c r="G131" s="2">
        <f t="shared" si="0"/>
        <v>193442.12680000003</v>
      </c>
      <c r="H131" s="2">
        <f t="shared" si="1"/>
        <v>0.18000000005122274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485026</v>
      </c>
      <c r="D132" s="1">
        <f>'PR-RAS'!E136</f>
        <v>0</v>
      </c>
      <c r="E132" s="1">
        <v>0</v>
      </c>
      <c r="F132" s="1">
        <v>0</v>
      </c>
      <c r="G132" s="2">
        <f t="shared" si="0"/>
        <v>63538.406000000003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7074015</v>
      </c>
      <c r="D147" s="1">
        <f>'PR-RAS'!E151</f>
        <v>8045553.4200000009</v>
      </c>
      <c r="E147" s="1">
        <v>0</v>
      </c>
      <c r="F147" s="1">
        <v>0</v>
      </c>
      <c r="G147" s="2">
        <f t="shared" si="0"/>
        <v>3382107.7886400004</v>
      </c>
      <c r="H147" s="2">
        <f t="shared" si="1"/>
        <v>0.42000000085681677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6458435</v>
      </c>
      <c r="D148" s="1">
        <f>'PR-RAS'!E152</f>
        <v>7097881.5500000007</v>
      </c>
      <c r="E148" s="1">
        <v>0</v>
      </c>
      <c r="F148" s="1">
        <v>0</v>
      </c>
      <c r="G148" s="2">
        <f t="shared" si="0"/>
        <v>3036167.1206999999</v>
      </c>
      <c r="H148" s="2">
        <f t="shared" si="1"/>
        <v>0.44999999925494194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5270781</v>
      </c>
      <c r="D149" s="1">
        <f>'PR-RAS'!E153</f>
        <v>5841663.1299999999</v>
      </c>
      <c r="E149" s="1">
        <v>0</v>
      </c>
      <c r="F149" s="1">
        <v>0</v>
      </c>
      <c r="G149" s="2">
        <f t="shared" si="0"/>
        <v>2509207.8744799998</v>
      </c>
      <c r="H149" s="2">
        <f t="shared" si="1"/>
        <v>0.12999999988824129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5240756</v>
      </c>
      <c r="D150" s="1">
        <f>'PR-RAS'!E154</f>
        <v>5761552.3300000001</v>
      </c>
      <c r="E150" s="1">
        <v>0</v>
      </c>
      <c r="F150" s="1">
        <v>0</v>
      </c>
      <c r="G150" s="2">
        <f t="shared" si="0"/>
        <v>2497815.2383399997</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30025</v>
      </c>
      <c r="D152" s="1">
        <f>'PR-RAS'!E156</f>
        <v>80110.8</v>
      </c>
      <c r="E152" s="1">
        <v>0</v>
      </c>
      <c r="F152" s="1">
        <v>0</v>
      </c>
      <c r="G152" s="2">
        <f t="shared" si="0"/>
        <v>28727.2366</v>
      </c>
      <c r="H152" s="2">
        <f t="shared" si="1"/>
        <v>0.19999999999708962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309111</v>
      </c>
      <c r="D154" s="1">
        <f>'PR-RAS'!E158</f>
        <v>286785.52</v>
      </c>
      <c r="E154" s="1">
        <v>0</v>
      </c>
      <c r="F154" s="1">
        <v>0</v>
      </c>
      <c r="G154" s="2">
        <f t="shared" si="0"/>
        <v>135050.35212</v>
      </c>
      <c r="H154" s="2">
        <f t="shared" si="1"/>
        <v>0.47999999998137355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878543</v>
      </c>
      <c r="D155" s="1">
        <f>'PR-RAS'!E159</f>
        <v>969432.9</v>
      </c>
      <c r="E155" s="1">
        <v>0</v>
      </c>
      <c r="F155" s="1">
        <v>0</v>
      </c>
      <c r="G155" s="2">
        <f t="shared" si="0"/>
        <v>433880.95519999997</v>
      </c>
      <c r="H155" s="2">
        <f t="shared" si="1"/>
        <v>9.9999999976716936E-2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878543</v>
      </c>
      <c r="D157" s="1">
        <f>'PR-RAS'!E161</f>
        <v>967894.38</v>
      </c>
      <c r="E157" s="1">
        <v>0</v>
      </c>
      <c r="F157" s="1">
        <v>0</v>
      </c>
      <c r="G157" s="2">
        <f t="shared" si="0"/>
        <v>439035.75455999997</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1538.52</v>
      </c>
      <c r="E158" s="1">
        <v>0</v>
      </c>
      <c r="F158" s="1">
        <v>0</v>
      </c>
      <c r="G158" s="2">
        <f t="shared" si="0"/>
        <v>483.09528</v>
      </c>
      <c r="H158" s="2">
        <f t="shared" si="1"/>
        <v>0.48000000000001819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608638</v>
      </c>
      <c r="D159" s="1">
        <f>'PR-RAS'!E163</f>
        <v>902482.73</v>
      </c>
      <c r="E159" s="1">
        <v>0</v>
      </c>
      <c r="F159" s="1">
        <v>0</v>
      </c>
      <c r="G159" s="2">
        <f t="shared" si="0"/>
        <v>381349.34668000002</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130707</v>
      </c>
      <c r="D160" s="1">
        <f>'PR-RAS'!E164</f>
        <v>220358.7</v>
      </c>
      <c r="E160" s="1">
        <v>0</v>
      </c>
      <c r="F160" s="1">
        <v>0</v>
      </c>
      <c r="G160" s="2">
        <f t="shared" si="0"/>
        <v>90856.479600000006</v>
      </c>
      <c r="H160" s="2">
        <f t="shared" si="1"/>
        <v>0.29999999998835847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24055</v>
      </c>
      <c r="D161" s="1">
        <f>'PR-RAS'!E165</f>
        <v>84156.24</v>
      </c>
      <c r="E161" s="1">
        <v>0</v>
      </c>
      <c r="F161" s="1">
        <v>0</v>
      </c>
      <c r="G161" s="2">
        <f t="shared" si="0"/>
        <v>30778.796800000004</v>
      </c>
      <c r="H161" s="2">
        <f t="shared" si="1"/>
        <v>0.24000000000523869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100143</v>
      </c>
      <c r="D162" s="1">
        <f>'PR-RAS'!E166</f>
        <v>130336.46</v>
      </c>
      <c r="E162" s="1">
        <v>0</v>
      </c>
      <c r="F162" s="1">
        <v>0</v>
      </c>
      <c r="G162" s="2">
        <f t="shared" si="0"/>
        <v>58091.363120000009</v>
      </c>
      <c r="H162" s="2">
        <f t="shared" si="1"/>
        <v>0.46000000000640284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5165</v>
      </c>
      <c r="D163" s="1">
        <f>'PR-RAS'!E167</f>
        <v>5070</v>
      </c>
      <c r="E163" s="1">
        <v>0</v>
      </c>
      <c r="F163" s="1">
        <v>0</v>
      </c>
      <c r="G163" s="2">
        <f t="shared" si="0"/>
        <v>2479.41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1344</v>
      </c>
      <c r="D164" s="1">
        <f>'PR-RAS'!E168</f>
        <v>796</v>
      </c>
      <c r="E164" s="1">
        <v>0</v>
      </c>
      <c r="F164" s="1">
        <v>0</v>
      </c>
      <c r="G164" s="2">
        <f t="shared" si="0"/>
        <v>478.56800000000004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231944</v>
      </c>
      <c r="D165" s="1">
        <f>'PR-RAS'!E169</f>
        <v>242556.26</v>
      </c>
      <c r="E165" s="1">
        <v>0</v>
      </c>
      <c r="F165" s="1">
        <v>0</v>
      </c>
      <c r="G165" s="2">
        <f t="shared" si="0"/>
        <v>117597.26928000001</v>
      </c>
      <c r="H165" s="2">
        <f t="shared" si="1"/>
        <v>0.26000000000931323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109279</v>
      </c>
      <c r="D166" s="1">
        <f>'PR-RAS'!E170</f>
        <v>86917.13</v>
      </c>
      <c r="E166" s="1">
        <v>0</v>
      </c>
      <c r="F166" s="1">
        <v>0</v>
      </c>
      <c r="G166" s="2">
        <f t="shared" si="0"/>
        <v>46713.687900000004</v>
      </c>
      <c r="H166" s="2">
        <f t="shared" si="1"/>
        <v>0.13000000000465661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100617</v>
      </c>
      <c r="D168" s="1">
        <f>'PR-RAS'!E172</f>
        <v>144211.92000000001</v>
      </c>
      <c r="E168" s="1">
        <v>0</v>
      </c>
      <c r="F168" s="1">
        <v>0</v>
      </c>
      <c r="G168" s="2">
        <f t="shared" si="0"/>
        <v>64969.820280000007</v>
      </c>
      <c r="H168" s="2">
        <f t="shared" si="1"/>
        <v>7.9999999987194315E-2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5459</v>
      </c>
      <c r="D169" s="1">
        <f>'PR-RAS'!E173</f>
        <v>4705.8</v>
      </c>
      <c r="E169" s="1">
        <v>0</v>
      </c>
      <c r="F169" s="1">
        <v>0</v>
      </c>
      <c r="G169" s="2">
        <f t="shared" si="0"/>
        <v>2498.2608</v>
      </c>
      <c r="H169" s="2">
        <f t="shared" si="1"/>
        <v>0.1999999999998181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10407</v>
      </c>
      <c r="D170" s="1">
        <f>'PR-RAS'!E174</f>
        <v>3499.77</v>
      </c>
      <c r="E170" s="1">
        <v>0</v>
      </c>
      <c r="F170" s="1">
        <v>0</v>
      </c>
      <c r="G170" s="2">
        <f t="shared" si="0"/>
        <v>2941.7052600000002</v>
      </c>
      <c r="H170" s="2">
        <f t="shared" si="1"/>
        <v>0.23000000000001819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6182</v>
      </c>
      <c r="D172" s="1">
        <f>'PR-RAS'!E176</f>
        <v>3221.64</v>
      </c>
      <c r="E172" s="1">
        <v>0</v>
      </c>
      <c r="F172" s="1">
        <v>0</v>
      </c>
      <c r="G172" s="2">
        <f t="shared" si="0"/>
        <v>2158.9228800000001</v>
      </c>
      <c r="H172" s="2">
        <f t="shared" si="1"/>
        <v>0.36000000000012733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195406</v>
      </c>
      <c r="D173" s="1">
        <f>'PR-RAS'!E177</f>
        <v>318784.27999999997</v>
      </c>
      <c r="E173" s="1">
        <v>0</v>
      </c>
      <c r="F173" s="1">
        <v>0</v>
      </c>
      <c r="G173" s="2">
        <f t="shared" si="0"/>
        <v>143271.62431999997</v>
      </c>
      <c r="H173" s="2">
        <f t="shared" si="1"/>
        <v>0.27999999996973202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23447</v>
      </c>
      <c r="D174" s="1">
        <f>'PR-RAS'!E178</f>
        <v>78153.179999999993</v>
      </c>
      <c r="E174" s="1">
        <v>0</v>
      </c>
      <c r="F174" s="1">
        <v>0</v>
      </c>
      <c r="G174" s="2">
        <f t="shared" si="0"/>
        <v>31097.331279999995</v>
      </c>
      <c r="H174" s="2">
        <f t="shared" si="1"/>
        <v>0.17999999999301508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53182</v>
      </c>
      <c r="D175" s="1">
        <f>'PR-RAS'!E179</f>
        <v>89102.23</v>
      </c>
      <c r="E175" s="1">
        <v>0</v>
      </c>
      <c r="F175" s="1">
        <v>0</v>
      </c>
      <c r="G175" s="2">
        <f t="shared" si="0"/>
        <v>40261.244039999998</v>
      </c>
      <c r="H175" s="2">
        <f t="shared" si="1"/>
        <v>0.22999999999592546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550</v>
      </c>
      <c r="E176" s="1">
        <v>0</v>
      </c>
      <c r="F176" s="1">
        <v>0</v>
      </c>
      <c r="G176" s="2">
        <f t="shared" si="0"/>
        <v>192.5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30576</v>
      </c>
      <c r="D177" s="1">
        <f>'PR-RAS'!E181</f>
        <v>30040.75</v>
      </c>
      <c r="E177" s="1">
        <v>0</v>
      </c>
      <c r="F177" s="1">
        <v>0</v>
      </c>
      <c r="G177" s="2">
        <f t="shared" si="0"/>
        <v>15955.72</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33065</v>
      </c>
      <c r="D178" s="1">
        <f>'PR-RAS'!E182</f>
        <v>49555</v>
      </c>
      <c r="E178" s="1">
        <v>0</v>
      </c>
      <c r="F178" s="1">
        <v>0</v>
      </c>
      <c r="G178" s="2">
        <f t="shared" si="0"/>
        <v>23394.974999999999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17070</v>
      </c>
      <c r="D179" s="1">
        <f>'PR-RAS'!E183</f>
        <v>18155</v>
      </c>
      <c r="E179" s="1">
        <v>0</v>
      </c>
      <c r="F179" s="1">
        <v>0</v>
      </c>
      <c r="G179" s="2">
        <f t="shared" si="0"/>
        <v>9501.64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3841</v>
      </c>
      <c r="D180" s="1">
        <f>'PR-RAS'!E184</f>
        <v>20579.580000000002</v>
      </c>
      <c r="E180" s="1">
        <v>0</v>
      </c>
      <c r="F180" s="1">
        <v>0</v>
      </c>
      <c r="G180" s="2">
        <f t="shared" si="0"/>
        <v>8055.0286400000005</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12950</v>
      </c>
      <c r="D181" s="1">
        <f>'PR-RAS'!E185</f>
        <v>14675</v>
      </c>
      <c r="E181" s="1">
        <v>0</v>
      </c>
      <c r="F181" s="1">
        <v>0</v>
      </c>
      <c r="G181" s="2">
        <f t="shared" si="0"/>
        <v>7614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21275</v>
      </c>
      <c r="D182" s="1">
        <f>'PR-RAS'!E186</f>
        <v>17973.54</v>
      </c>
      <c r="E182" s="1">
        <v>0</v>
      </c>
      <c r="F182" s="1">
        <v>0</v>
      </c>
      <c r="G182" s="2">
        <f t="shared" si="0"/>
        <v>10357.196480000001</v>
      </c>
      <c r="H182" s="2">
        <f t="shared" si="1"/>
        <v>0.45999999999912689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3000</v>
      </c>
      <c r="E183" s="1">
        <v>0</v>
      </c>
      <c r="F183" s="1">
        <v>0</v>
      </c>
      <c r="G183" s="2">
        <f t="shared" si="0"/>
        <v>1092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50581</v>
      </c>
      <c r="D184" s="1">
        <f>'PR-RAS'!E188</f>
        <v>117783.48999999999</v>
      </c>
      <c r="E184" s="1">
        <v>0</v>
      </c>
      <c r="F184" s="1">
        <v>0</v>
      </c>
      <c r="G184" s="2">
        <f t="shared" si="0"/>
        <v>52365.080339999993</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4780</v>
      </c>
      <c r="D185" s="1">
        <f>'PR-RAS'!E189</f>
        <v>2560</v>
      </c>
      <c r="E185" s="1">
        <v>0</v>
      </c>
      <c r="F185" s="1">
        <v>0</v>
      </c>
      <c r="G185" s="2">
        <f t="shared" si="0"/>
        <v>1821.6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6800</v>
      </c>
      <c r="D186" s="1">
        <f>'PR-RAS'!E190</f>
        <v>7572.17</v>
      </c>
      <c r="E186" s="1">
        <v>0</v>
      </c>
      <c r="F186" s="1">
        <v>0</v>
      </c>
      <c r="G186" s="2">
        <f t="shared" si="0"/>
        <v>4059.7028999999998</v>
      </c>
      <c r="H186" s="2">
        <f t="shared" si="1"/>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5598</v>
      </c>
      <c r="D187" s="1">
        <f>'PR-RAS'!E191</f>
        <v>914.93</v>
      </c>
      <c r="E187" s="1">
        <v>0</v>
      </c>
      <c r="F187" s="1">
        <v>0</v>
      </c>
      <c r="G187" s="2">
        <f t="shared" si="0"/>
        <v>1381.58196</v>
      </c>
      <c r="H187" s="2">
        <f t="shared" si="1"/>
        <v>7.0000000000050022E-2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1790</v>
      </c>
      <c r="D188" s="1">
        <f>'PR-RAS'!E192</f>
        <v>950</v>
      </c>
      <c r="E188" s="1">
        <v>0</v>
      </c>
      <c r="F188" s="1">
        <v>0</v>
      </c>
      <c r="G188" s="2">
        <f t="shared" si="0"/>
        <v>690.03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21355</v>
      </c>
      <c r="D189" s="1">
        <f>'PR-RAS'!E193</f>
        <v>31690</v>
      </c>
      <c r="E189" s="1">
        <v>0</v>
      </c>
      <c r="F189" s="1">
        <v>0</v>
      </c>
      <c r="G189" s="2">
        <f t="shared" si="0"/>
        <v>15930.18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61523.43</v>
      </c>
      <c r="E190" s="1">
        <v>0</v>
      </c>
      <c r="F190" s="1">
        <v>0</v>
      </c>
      <c r="G190" s="2">
        <f t="shared" si="0"/>
        <v>23255.856540000001</v>
      </c>
      <c r="H190" s="2">
        <f t="shared" si="1"/>
        <v>0.43000000000029104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10258</v>
      </c>
      <c r="D191" s="1">
        <f>'PR-RAS'!E195</f>
        <v>12572.96</v>
      </c>
      <c r="E191" s="1">
        <v>0</v>
      </c>
      <c r="F191" s="1">
        <v>0</v>
      </c>
      <c r="G191" s="2">
        <f t="shared" si="0"/>
        <v>6726.7447999999995</v>
      </c>
      <c r="H191" s="2">
        <f t="shared" si="1"/>
        <v>4.0000000000873115E-2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3699</v>
      </c>
      <c r="D192" s="1">
        <f>'PR-RAS'!E196</f>
        <v>43620.14</v>
      </c>
      <c r="E192" s="1">
        <v>0</v>
      </c>
      <c r="F192" s="1">
        <v>0</v>
      </c>
      <c r="G192" s="2">
        <f t="shared" si="0"/>
        <v>17369.402480000001</v>
      </c>
      <c r="H192" s="2">
        <f t="shared" si="1"/>
        <v>0.13999999999941792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3699</v>
      </c>
      <c r="D206" s="1">
        <f>'PR-RAS'!E210</f>
        <v>43620.14</v>
      </c>
      <c r="E206" s="1">
        <v>0</v>
      </c>
      <c r="F206" s="1">
        <v>0</v>
      </c>
      <c r="G206" s="2">
        <f t="shared" si="0"/>
        <v>18642.552399999997</v>
      </c>
      <c r="H206" s="2">
        <f t="shared" si="1"/>
        <v>0.13999999999941792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3699</v>
      </c>
      <c r="D207" s="1">
        <f>'PR-RAS'!E211</f>
        <v>6035.88</v>
      </c>
      <c r="E207" s="1">
        <v>0</v>
      </c>
      <c r="F207" s="1">
        <v>0</v>
      </c>
      <c r="G207" s="2">
        <f t="shared" si="0"/>
        <v>3248.7765599999998</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37584.26</v>
      </c>
      <c r="E209" s="1">
        <v>0</v>
      </c>
      <c r="F209" s="1">
        <v>0</v>
      </c>
      <c r="G209" s="2">
        <f t="shared" si="0"/>
        <v>15635.052159999999</v>
      </c>
      <c r="H209" s="2">
        <f t="shared" si="1"/>
        <v>0.26000000000203727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3243</v>
      </c>
      <c r="D248" s="1">
        <f>'PR-RAS'!E252</f>
        <v>1569</v>
      </c>
      <c r="E248" s="1">
        <v>0</v>
      </c>
      <c r="F248" s="1">
        <v>0</v>
      </c>
      <c r="G248" s="2">
        <f t="shared" si="0"/>
        <v>1576.107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3243</v>
      </c>
      <c r="D255" s="1">
        <f>'PR-RAS'!E259</f>
        <v>1569</v>
      </c>
      <c r="E255" s="1">
        <v>0</v>
      </c>
      <c r="F255" s="1">
        <v>0</v>
      </c>
      <c r="G255" s="2">
        <f t="shared" si="0"/>
        <v>1620.7740000000001</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3243</v>
      </c>
      <c r="D257" s="1">
        <f>'PR-RAS'!E261</f>
        <v>1569</v>
      </c>
      <c r="E257" s="1">
        <v>0</v>
      </c>
      <c r="F257" s="1">
        <v>0</v>
      </c>
      <c r="G257" s="2">
        <f t="shared" si="0"/>
        <v>1633.5360000000001</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7074015</v>
      </c>
      <c r="D285" s="1">
        <f>'PR-RAS'!E289</f>
        <v>8045553.4200000009</v>
      </c>
      <c r="E285" s="1">
        <v>0</v>
      </c>
      <c r="F285" s="1">
        <v>0</v>
      </c>
      <c r="G285" s="2">
        <f t="shared" si="8"/>
        <v>6578894.6025600005</v>
      </c>
      <c r="H285" s="2">
        <f t="shared" si="9"/>
        <v>0.42000000085681677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96373.61999999918</v>
      </c>
      <c r="E286" s="1">
        <v>0</v>
      </c>
      <c r="F286" s="1">
        <v>0</v>
      </c>
      <c r="G286" s="2">
        <f t="shared" si="8"/>
        <v>54932.963399999528</v>
      </c>
      <c r="H286" s="2">
        <f t="shared" si="9"/>
        <v>0.38000000081956387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44580</v>
      </c>
      <c r="D287" s="1">
        <f>'PR-RAS'!E291</f>
        <v>0</v>
      </c>
      <c r="E287" s="1">
        <v>0</v>
      </c>
      <c r="F287" s="1">
        <v>0</v>
      </c>
      <c r="G287" s="2">
        <f t="shared" si="8"/>
        <v>12749.88</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20567</v>
      </c>
      <c r="D288" s="1">
        <f>'PR-RAS'!E292</f>
        <v>0</v>
      </c>
      <c r="E288" s="1">
        <v>0</v>
      </c>
      <c r="F288" s="1">
        <v>0</v>
      </c>
      <c r="G288" s="2">
        <f t="shared" si="8"/>
        <v>5902.7289999999994</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61419.59</v>
      </c>
      <c r="E289" s="1">
        <v>0</v>
      </c>
      <c r="F289" s="1">
        <v>0</v>
      </c>
      <c r="G289" s="2">
        <f t="shared" si="8"/>
        <v>35377.683839999998</v>
      </c>
      <c r="H289" s="2">
        <f t="shared" si="9"/>
        <v>0.41000000000349246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300</v>
      </c>
      <c r="D290" s="1">
        <f>'PR-RAS'!E294</f>
        <v>1650</v>
      </c>
      <c r="E290" s="1">
        <v>0</v>
      </c>
      <c r="F290" s="1">
        <v>0</v>
      </c>
      <c r="G290" s="2">
        <f t="shared" si="8"/>
        <v>1040.3999999999999</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37407</v>
      </c>
      <c r="D345" s="1">
        <f>'PR-RAS'!E350</f>
        <v>25071.260000000002</v>
      </c>
      <c r="E345" s="1">
        <v>0</v>
      </c>
      <c r="F345" s="1">
        <v>0</v>
      </c>
      <c r="G345" s="2">
        <f t="shared" si="8"/>
        <v>30117.034879999999</v>
      </c>
      <c r="H345" s="2">
        <f t="shared" si="9"/>
        <v>0.26000000000203727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37407</v>
      </c>
      <c r="D358" s="1">
        <f>'PR-RAS'!E363</f>
        <v>25071.260000000002</v>
      </c>
      <c r="E358" s="1">
        <v>0</v>
      </c>
      <c r="F358" s="1">
        <v>0</v>
      </c>
      <c r="G358" s="2">
        <f t="shared" si="8"/>
        <v>31255.178639999998</v>
      </c>
      <c r="H358" s="2">
        <f t="shared" si="9"/>
        <v>0.26000000000203727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30250</v>
      </c>
      <c r="D364" s="1">
        <f>'PR-RAS'!E369</f>
        <v>19543.13</v>
      </c>
      <c r="E364" s="1">
        <v>0</v>
      </c>
      <c r="F364" s="1">
        <v>0</v>
      </c>
      <c r="G364" s="2">
        <f t="shared" si="8"/>
        <v>25169.062380000003</v>
      </c>
      <c r="H364" s="2">
        <f t="shared" si="9"/>
        <v>0.13000000000101863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25950</v>
      </c>
      <c r="D365" s="1">
        <f>'PR-RAS'!E370</f>
        <v>18344.13</v>
      </c>
      <c r="E365" s="1">
        <v>0</v>
      </c>
      <c r="F365" s="1">
        <v>0</v>
      </c>
      <c r="G365" s="2">
        <f t="shared" si="8"/>
        <v>22800.326639999999</v>
      </c>
      <c r="H365" s="2">
        <f t="shared" si="9"/>
        <v>0.13000000000101863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4300</v>
      </c>
      <c r="D367" s="1">
        <f>'PR-RAS'!E372</f>
        <v>1199</v>
      </c>
      <c r="E367" s="1">
        <v>0</v>
      </c>
      <c r="F367" s="1">
        <v>0</v>
      </c>
      <c r="G367" s="2">
        <f t="shared" si="8"/>
        <v>2451.4679999999998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7157</v>
      </c>
      <c r="D378" s="1">
        <f>'PR-RAS'!E383</f>
        <v>5528.13</v>
      </c>
      <c r="E378" s="1">
        <v>0</v>
      </c>
      <c r="F378" s="1">
        <v>0</v>
      </c>
      <c r="G378" s="2">
        <f t="shared" si="8"/>
        <v>6866.3990200000007</v>
      </c>
      <c r="H378" s="2">
        <f t="shared" si="9"/>
        <v>0.13000000000010914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7157</v>
      </c>
      <c r="D379" s="1">
        <f>'PR-RAS'!E384</f>
        <v>5528.13</v>
      </c>
      <c r="E379" s="1">
        <v>0</v>
      </c>
      <c r="F379" s="1">
        <v>0</v>
      </c>
      <c r="G379" s="2">
        <f t="shared" si="8"/>
        <v>6884.6122800000012</v>
      </c>
      <c r="H379" s="2">
        <f t="shared" si="9"/>
        <v>0.13000000000010914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37407</v>
      </c>
      <c r="D403" s="1">
        <f>'PR-RAS'!E408</f>
        <v>25071.260000000002</v>
      </c>
      <c r="E403" s="1">
        <v>0</v>
      </c>
      <c r="F403" s="1">
        <v>0</v>
      </c>
      <c r="G403" s="2">
        <f t="shared" si="8"/>
        <v>35194.907040000006</v>
      </c>
      <c r="H403" s="2">
        <f t="shared" si="9"/>
        <v>0.26000000000203727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7029435</v>
      </c>
      <c r="D407" s="1">
        <f>'PR-RAS'!E412</f>
        <v>8141927.04</v>
      </c>
      <c r="E407" s="1">
        <v>0</v>
      </c>
      <c r="F407" s="1">
        <v>0</v>
      </c>
      <c r="G407" s="2">
        <f t="shared" si="8"/>
        <v>9465195.3664800003</v>
      </c>
      <c r="H407" s="2">
        <f t="shared" si="9"/>
        <v>4.0000000037252903E-2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7111422</v>
      </c>
      <c r="D408" s="1">
        <f>'PR-RAS'!E413</f>
        <v>8070624.6800000006</v>
      </c>
      <c r="E408" s="1">
        <v>0</v>
      </c>
      <c r="F408" s="1">
        <v>0</v>
      </c>
      <c r="G408" s="2">
        <f t="shared" si="8"/>
        <v>9463837.2435199991</v>
      </c>
      <c r="H408" s="2">
        <f t="shared" si="9"/>
        <v>0.31999999936670065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71302.359999999404</v>
      </c>
      <c r="E409" s="1">
        <v>0</v>
      </c>
      <c r="F409" s="1">
        <v>0</v>
      </c>
      <c r="G409" s="2">
        <f t="shared" si="8"/>
        <v>58182.725759999506</v>
      </c>
      <c r="H409" s="2">
        <f t="shared" si="9"/>
        <v>0.35999999940395355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81987</v>
      </c>
      <c r="D410" s="1">
        <f>'PR-RAS'!E415</f>
        <v>0</v>
      </c>
      <c r="E410" s="1">
        <v>0</v>
      </c>
      <c r="F410" s="1">
        <v>0</v>
      </c>
      <c r="G410" s="2">
        <f t="shared" si="8"/>
        <v>33532.682999999997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20567</v>
      </c>
      <c r="D411" s="1">
        <f>'PR-RAS'!E416</f>
        <v>0</v>
      </c>
      <c r="E411" s="1">
        <v>0</v>
      </c>
      <c r="F411" s="1">
        <v>0</v>
      </c>
      <c r="G411" s="2">
        <f t="shared" si="8"/>
        <v>8432.4699999999993</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61419.59</v>
      </c>
      <c r="E412" s="1">
        <v>0</v>
      </c>
      <c r="F412" s="1">
        <v>0</v>
      </c>
      <c r="G412" s="2">
        <f t="shared" si="8"/>
        <v>50486.902979999992</v>
      </c>
      <c r="H412" s="2">
        <f t="shared" si="9"/>
        <v>0.41000000000349246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300</v>
      </c>
      <c r="D413" s="1">
        <f>'PR-RAS'!E418</f>
        <v>1650</v>
      </c>
      <c r="E413" s="1">
        <v>0</v>
      </c>
      <c r="F413" s="1">
        <v>0</v>
      </c>
      <c r="G413" s="2">
        <f t="shared" si="8"/>
        <v>1483.1999999999998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7029435</v>
      </c>
      <c r="D633" s="1">
        <f>'PR-RAS'!E639</f>
        <v>8141927.04</v>
      </c>
      <c r="E633" s="1">
        <v>0</v>
      </c>
      <c r="F633" s="1">
        <v>0</v>
      </c>
      <c r="G633" s="2">
        <f t="shared" si="10"/>
        <v>14733998.698559999</v>
      </c>
      <c r="H633" s="2">
        <f t="shared" si="11"/>
        <v>4.0000000037252903E-2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7111422</v>
      </c>
      <c r="D634" s="1">
        <f>'PR-RAS'!E640</f>
        <v>8070624.6800000006</v>
      </c>
      <c r="E634" s="1">
        <v>0</v>
      </c>
      <c r="F634" s="1">
        <v>0</v>
      </c>
      <c r="G634" s="2">
        <f t="shared" si="10"/>
        <v>14718940.97088</v>
      </c>
      <c r="H634" s="2">
        <f t="shared" si="11"/>
        <v>0.31999999936670065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71302.359999999404</v>
      </c>
      <c r="E635" s="1">
        <v>0</v>
      </c>
      <c r="F635" s="1">
        <v>0</v>
      </c>
      <c r="G635" s="2">
        <f t="shared" si="10"/>
        <v>90411.392479999238</v>
      </c>
      <c r="H635" s="2">
        <f t="shared" si="11"/>
        <v>0.35999999940395355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81987</v>
      </c>
      <c r="D636" s="1">
        <f>'PR-RAS'!E642</f>
        <v>0</v>
      </c>
      <c r="E636" s="1">
        <v>0</v>
      </c>
      <c r="F636" s="1">
        <v>0</v>
      </c>
      <c r="G636" s="2">
        <f t="shared" si="10"/>
        <v>52061.745000000003</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20567</v>
      </c>
      <c r="D637" s="1">
        <f>'PR-RAS'!E643</f>
        <v>0</v>
      </c>
      <c r="E637" s="1">
        <v>0</v>
      </c>
      <c r="F637" s="1">
        <v>0</v>
      </c>
      <c r="G637" s="2">
        <f t="shared" si="10"/>
        <v>13080.612000000001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61419.59</v>
      </c>
      <c r="E638" s="1">
        <v>0</v>
      </c>
      <c r="F638" s="1">
        <v>0</v>
      </c>
      <c r="G638" s="2">
        <f t="shared" si="10"/>
        <v>78248.557659999991</v>
      </c>
      <c r="H638" s="2">
        <f t="shared" si="11"/>
        <v>0.41000000000349246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9882.7699999994074</v>
      </c>
      <c r="E639" s="1">
        <v>0</v>
      </c>
      <c r="F639" s="1">
        <v>0</v>
      </c>
      <c r="G639" s="2">
        <f t="shared" si="10"/>
        <v>12610.414519999244</v>
      </c>
      <c r="H639" s="2">
        <f t="shared" si="11"/>
        <v>0.23000000059255399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61420</v>
      </c>
      <c r="D640" s="1">
        <f>'PR-RAS'!E646</f>
        <v>0</v>
      </c>
      <c r="E640" s="1">
        <v>0</v>
      </c>
      <c r="F640" s="1">
        <v>0</v>
      </c>
      <c r="G640" s="2">
        <f t="shared" si="10"/>
        <v>39247.379999999997</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550777</v>
      </c>
      <c r="D641" s="1">
        <f>'PR-RAS'!E647</f>
        <v>585991.18999999994</v>
      </c>
      <c r="E641" s="1">
        <v>0</v>
      </c>
      <c r="F641" s="1">
        <v>0</v>
      </c>
      <c r="G641" s="2">
        <f t="shared" si="10"/>
        <v>1102566.0031999999</v>
      </c>
      <c r="H641" s="2">
        <f t="shared" si="11"/>
        <v>0.18999999994412065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30833</v>
      </c>
      <c r="D642" s="1">
        <f>'PR-RAS'!E649</f>
        <v>18359.82</v>
      </c>
      <c r="E642" s="1">
        <v>0</v>
      </c>
      <c r="F642" s="1">
        <v>0</v>
      </c>
      <c r="G642" s="2">
        <f t="shared" si="10"/>
        <v>43301.24224</v>
      </c>
      <c r="H642" s="2">
        <f t="shared" si="11"/>
        <v>0.18000000000029104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587818</v>
      </c>
      <c r="D643" s="1">
        <f>'PR-RAS'!E650</f>
        <v>1218096.02</v>
      </c>
      <c r="E643" s="1">
        <v>0</v>
      </c>
      <c r="F643" s="1">
        <v>0</v>
      </c>
      <c r="G643" s="2">
        <f t="shared" si="10"/>
        <v>1941414.4456800001</v>
      </c>
      <c r="H643" s="2">
        <f t="shared" si="11"/>
        <v>2.0000000018626451E-2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600291</v>
      </c>
      <c r="D644" s="1">
        <f>'PR-RAS'!E651</f>
        <v>1195472.3799999999</v>
      </c>
      <c r="E644" s="1">
        <v>0</v>
      </c>
      <c r="F644" s="1">
        <v>0</v>
      </c>
      <c r="G644" s="2">
        <f t="shared" si="10"/>
        <v>1923364.5936799999</v>
      </c>
      <c r="H644" s="2">
        <f t="shared" si="11"/>
        <v>0.37999999988824129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18360</v>
      </c>
      <c r="D645" s="1">
        <f>'PR-RAS'!E652</f>
        <v>40983.460000000196</v>
      </c>
      <c r="E645" s="1">
        <v>0</v>
      </c>
      <c r="F645" s="1">
        <v>0</v>
      </c>
      <c r="G645" s="2">
        <f t="shared" si="10"/>
        <v>64610.536480000257</v>
      </c>
      <c r="H645" s="2">
        <f t="shared" si="11"/>
        <v>0.46000000019557774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v>
      </c>
      <c r="D647" s="1">
        <f>'PR-RAS'!E654</f>
        <v>58</v>
      </c>
      <c r="E647" s="1">
        <v>0</v>
      </c>
      <c r="F647" s="1">
        <v>0</v>
      </c>
      <c r="G647" s="2">
        <f t="shared" si="10"/>
        <v>111.11200000000001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44</v>
      </c>
      <c r="E649" s="1">
        <v>0</v>
      </c>
      <c r="F649" s="1">
        <v>0</v>
      </c>
      <c r="G649" s="2">
        <f t="shared" si="10"/>
        <v>84.888000000000005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6436082</v>
      </c>
      <c r="D668" s="1">
        <f>'PR-RAS'!E675</f>
        <v>7188750.9100000001</v>
      </c>
      <c r="E668" s="1">
        <v>0</v>
      </c>
      <c r="F668" s="1">
        <v>0</v>
      </c>
      <c r="G668" s="2">
        <f t="shared" si="10"/>
        <v>13882660.40794</v>
      </c>
      <c r="H668" s="2">
        <f t="shared" si="11"/>
        <v>8.9999999850988388E-2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7243</v>
      </c>
      <c r="D670" s="1">
        <f>'PR-RAS'!E677</f>
        <v>5569</v>
      </c>
      <c r="E670" s="1">
        <v>0</v>
      </c>
      <c r="F670" s="1">
        <v>0</v>
      </c>
      <c r="G670" s="2">
        <f t="shared" si="10"/>
        <v>12296.889000000001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62125</v>
      </c>
      <c r="D703" s="1">
        <f>'PR-RAS'!E710</f>
        <v>48000</v>
      </c>
      <c r="E703" s="1">
        <v>0</v>
      </c>
      <c r="F703" s="1">
        <v>0</v>
      </c>
      <c r="G703" s="2">
        <f t="shared" si="10"/>
        <v>111003.75</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32138</v>
      </c>
      <c r="D710" s="1">
        <f>'PR-RAS'!E717</f>
        <v>28059.68</v>
      </c>
      <c r="E710" s="1">
        <v>0</v>
      </c>
      <c r="F710" s="1">
        <v>0</v>
      </c>
      <c r="G710" s="2">
        <f t="shared" si="10"/>
        <v>62574.468239999995</v>
      </c>
      <c r="H710" s="2">
        <f t="shared" si="11"/>
        <v>0.31999999999970896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94958</v>
      </c>
      <c r="D711" s="1">
        <f>'PR-RAS'!E718</f>
        <v>126691.46</v>
      </c>
      <c r="E711" s="1">
        <v>0</v>
      </c>
      <c r="F711" s="1">
        <v>0</v>
      </c>
      <c r="G711" s="2">
        <f t="shared" si="10"/>
        <v>247322.05320000002</v>
      </c>
      <c r="H711" s="2">
        <f t="shared" si="11"/>
        <v>0.46000000000640284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10000</v>
      </c>
      <c r="D713" s="1">
        <f>'PR-RAS'!E720</f>
        <v>15935</v>
      </c>
      <c r="E713" s="1">
        <v>0</v>
      </c>
      <c r="F713" s="1">
        <v>0</v>
      </c>
      <c r="G713" s="2">
        <f t="shared" si="10"/>
        <v>29811.439999999999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1341</v>
      </c>
      <c r="D714" s="1">
        <f>'PR-RAS'!E721</f>
        <v>0</v>
      </c>
      <c r="E714" s="1">
        <v>0</v>
      </c>
      <c r="F714" s="1">
        <v>0</v>
      </c>
      <c r="G714" s="2">
        <f t="shared" si="10"/>
        <v>956.13299999999992</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15923.4</v>
      </c>
      <c r="E715" s="1">
        <v>0</v>
      </c>
      <c r="F715" s="1">
        <v>0</v>
      </c>
      <c r="G715" s="2">
        <f t="shared" si="10"/>
        <v>22738.6152</v>
      </c>
      <c r="H715" s="2">
        <f t="shared" si="11"/>
        <v>0.3999999999996362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4780</v>
      </c>
      <c r="D718" s="1">
        <f>'PR-RAS'!E725</f>
        <v>2560</v>
      </c>
      <c r="E718" s="1">
        <v>0</v>
      </c>
      <c r="F718" s="1">
        <v>0</v>
      </c>
      <c r="G718" s="2">
        <f t="shared" si="10"/>
        <v>7098.2999999999993</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6800</v>
      </c>
      <c r="D719" s="1">
        <f>'PR-RAS'!E726</f>
        <v>7572.17</v>
      </c>
      <c r="E719" s="1">
        <v>0</v>
      </c>
      <c r="F719" s="1">
        <v>0</v>
      </c>
      <c r="G719" s="2">
        <f t="shared" si="10"/>
        <v>15756.036119999999</v>
      </c>
      <c r="H719" s="2">
        <f t="shared" si="11"/>
        <v>0.17000000000007276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3243</v>
      </c>
      <c r="D821" s="1">
        <f>'PR-RAS'!E828</f>
        <v>1569</v>
      </c>
      <c r="E821" s="1">
        <v>0</v>
      </c>
      <c r="F821" s="1">
        <v>0</v>
      </c>
      <c r="G821" s="2">
        <f t="shared" si="18"/>
        <v>5232.42</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10202690</v>
      </c>
      <c r="D984" s="6">
        <f>BILANCA!E6</f>
        <v>10049214.789999995</v>
      </c>
      <c r="E984" s="6">
        <v>0</v>
      </c>
      <c r="F984" s="6">
        <v>0</v>
      </c>
      <c r="G984" s="7">
        <f t="shared" ref="G984:G1241" si="22">B984/1000*C984+B984/500*D984</f>
        <v>30301.119579999991</v>
      </c>
      <c r="H984" s="7">
        <f t="shared" si="19"/>
        <v>0.21000000461935997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9545272</v>
      </c>
      <c r="D985" s="1">
        <f>BILANCA!E7</f>
        <v>9302800.7499999963</v>
      </c>
      <c r="E985" s="1">
        <v>0</v>
      </c>
      <c r="F985" s="1">
        <v>0</v>
      </c>
      <c r="G985" s="2">
        <f t="shared" si="22"/>
        <v>56301.746999999988</v>
      </c>
      <c r="H985" s="2">
        <f t="shared" si="19"/>
        <v>0.2500000037252903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165364</v>
      </c>
      <c r="D986" s="1">
        <f>BILANCA!E8</f>
        <v>165364</v>
      </c>
      <c r="E986" s="1">
        <v>0</v>
      </c>
      <c r="F986" s="1">
        <v>0</v>
      </c>
      <c r="G986" s="2">
        <f t="shared" si="22"/>
        <v>1488.2759999999998</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165084</v>
      </c>
      <c r="D987" s="1">
        <f>BILANCA!E9</f>
        <v>165084</v>
      </c>
      <c r="E987" s="1">
        <v>0</v>
      </c>
      <c r="F987" s="1">
        <v>0</v>
      </c>
      <c r="G987" s="2">
        <f t="shared" si="22"/>
        <v>1981.008</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280</v>
      </c>
      <c r="D988" s="1">
        <f>BILANCA!E10</f>
        <v>280</v>
      </c>
      <c r="E988" s="1">
        <v>0</v>
      </c>
      <c r="F988" s="1">
        <v>0</v>
      </c>
      <c r="G988" s="2">
        <f t="shared" si="22"/>
        <v>4.2</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9379908</v>
      </c>
      <c r="D990" s="1">
        <f>BILANCA!E12</f>
        <v>9137436.7499999963</v>
      </c>
      <c r="E990" s="1">
        <v>0</v>
      </c>
      <c r="F990" s="1">
        <v>0</v>
      </c>
      <c r="G990" s="2">
        <f t="shared" si="22"/>
        <v>193583.47049999994</v>
      </c>
      <c r="H990" s="2">
        <f t="shared" si="19"/>
        <v>0.2500000037252903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8923425</v>
      </c>
      <c r="D991" s="1">
        <f>BILANCA!E13</f>
        <v>8713481.9199999981</v>
      </c>
      <c r="E991" s="1">
        <v>0</v>
      </c>
      <c r="F991" s="1">
        <v>0</v>
      </c>
      <c r="G991" s="2">
        <f t="shared" si="22"/>
        <v>210803.11072</v>
      </c>
      <c r="H991" s="2">
        <f t="shared" si="19"/>
        <v>8.0000001937150955E-2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16795465</v>
      </c>
      <c r="D993" s="1">
        <f>BILANCA!E15</f>
        <v>16795464.899999999</v>
      </c>
      <c r="E993" s="1">
        <v>0</v>
      </c>
      <c r="F993" s="1">
        <v>0</v>
      </c>
      <c r="G993" s="2">
        <f t="shared" si="22"/>
        <v>503863.94799999997</v>
      </c>
      <c r="H993" s="2">
        <f t="shared" si="19"/>
        <v>0.10000000149011612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7872040</v>
      </c>
      <c r="D996" s="1">
        <f>BILANCA!E18</f>
        <v>8081982.9800000004</v>
      </c>
      <c r="E996" s="1">
        <v>0</v>
      </c>
      <c r="F996" s="1">
        <v>0</v>
      </c>
      <c r="G996" s="2">
        <f t="shared" si="22"/>
        <v>312468.07747999998</v>
      </c>
      <c r="H996" s="2">
        <f t="shared" si="19"/>
        <v>1.9999999552965164E-2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160402</v>
      </c>
      <c r="D997" s="1">
        <f>BILANCA!E19</f>
        <v>129253.6799999997</v>
      </c>
      <c r="E997" s="1">
        <v>0</v>
      </c>
      <c r="F997" s="1">
        <v>0</v>
      </c>
      <c r="G997" s="2">
        <f t="shared" si="22"/>
        <v>5864.7310399999915</v>
      </c>
      <c r="H997" s="2">
        <f t="shared" si="19"/>
        <v>0.32000000029802322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623313</v>
      </c>
      <c r="D998" s="1">
        <f>BILANCA!E20</f>
        <v>629637.18999999994</v>
      </c>
      <c r="E998" s="1">
        <v>0</v>
      </c>
      <c r="F998" s="1">
        <v>0</v>
      </c>
      <c r="G998" s="2">
        <f t="shared" si="22"/>
        <v>28238.810699999998</v>
      </c>
      <c r="H998" s="2">
        <f t="shared" si="19"/>
        <v>0.18999999994412065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1888</v>
      </c>
      <c r="D999" s="1">
        <f>BILANCA!E21</f>
        <v>1888.05</v>
      </c>
      <c r="E999" s="1">
        <v>0</v>
      </c>
      <c r="F999" s="1">
        <v>0</v>
      </c>
      <c r="G999" s="2">
        <f t="shared" si="22"/>
        <v>90.625600000000006</v>
      </c>
      <c r="H999" s="2">
        <f t="shared" si="19"/>
        <v>4.9999999999954525E-2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1920444</v>
      </c>
      <c r="D1000" s="1">
        <f>BILANCA!E22</f>
        <v>1920443.55</v>
      </c>
      <c r="E1000" s="1">
        <v>0</v>
      </c>
      <c r="F1000" s="1">
        <v>0</v>
      </c>
      <c r="G1000" s="2">
        <f t="shared" si="22"/>
        <v>97942.628700000001</v>
      </c>
      <c r="H1000" s="2">
        <f t="shared" si="19"/>
        <v>0.44999999995343387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40082</v>
      </c>
      <c r="D1001" s="1">
        <f>BILANCA!E23</f>
        <v>40082.21</v>
      </c>
      <c r="E1001" s="1">
        <v>0</v>
      </c>
      <c r="F1001" s="1">
        <v>0</v>
      </c>
      <c r="G1001" s="2">
        <f t="shared" si="22"/>
        <v>2164.4355599999999</v>
      </c>
      <c r="H1001" s="2">
        <f t="shared" si="19"/>
        <v>0.20999999999912689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7327</v>
      </c>
      <c r="D1002" s="1">
        <f>BILANCA!E24</f>
        <v>7327.32</v>
      </c>
      <c r="E1002" s="1">
        <v>0</v>
      </c>
      <c r="F1002" s="1">
        <v>0</v>
      </c>
      <c r="G1002" s="2">
        <f t="shared" si="22"/>
        <v>417.65116</v>
      </c>
      <c r="H1002" s="2">
        <f t="shared" si="19"/>
        <v>0.31999999999970896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7011</v>
      </c>
      <c r="D1003" s="1">
        <f>BILANCA!E25</f>
        <v>7010.8</v>
      </c>
      <c r="E1003" s="1">
        <v>0</v>
      </c>
      <c r="F1003" s="1">
        <v>0</v>
      </c>
      <c r="G1003" s="2">
        <f t="shared" si="22"/>
        <v>420.65200000000004</v>
      </c>
      <c r="H1003" s="2">
        <f t="shared" si="19"/>
        <v>0.1999999999998181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101641</v>
      </c>
      <c r="D1004" s="1">
        <f>BILANCA!E26</f>
        <v>102840.22</v>
      </c>
      <c r="E1004" s="1">
        <v>0</v>
      </c>
      <c r="F1004" s="1">
        <v>0</v>
      </c>
      <c r="G1004" s="2">
        <f t="shared" si="22"/>
        <v>6453.7502400000003</v>
      </c>
      <c r="H1004" s="2">
        <f t="shared" si="19"/>
        <v>0.22000000000116415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2541304</v>
      </c>
      <c r="D1006" s="1">
        <f>BILANCA!E28</f>
        <v>2579975.66</v>
      </c>
      <c r="E1006" s="1">
        <v>0</v>
      </c>
      <c r="F1006" s="1">
        <v>0</v>
      </c>
      <c r="G1006" s="2">
        <f t="shared" si="22"/>
        <v>177128.87236000001</v>
      </c>
      <c r="H1006" s="2">
        <f t="shared" si="19"/>
        <v>0.33999999985098839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294789</v>
      </c>
      <c r="D1013" s="1">
        <f>BILANCA!E35</f>
        <v>294367.78000000003</v>
      </c>
      <c r="E1013" s="1">
        <v>0</v>
      </c>
      <c r="F1013" s="1">
        <v>0</v>
      </c>
      <c r="G1013" s="2">
        <f t="shared" si="22"/>
        <v>26505.736799999999</v>
      </c>
      <c r="H1013" s="2">
        <f t="shared" si="19"/>
        <v>0.21999999997206032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295044</v>
      </c>
      <c r="D1014" s="1">
        <f>BILANCA!E36</f>
        <v>294623.15000000002</v>
      </c>
      <c r="E1014" s="1">
        <v>0</v>
      </c>
      <c r="F1014" s="1">
        <v>0</v>
      </c>
      <c r="G1014" s="2">
        <f t="shared" si="22"/>
        <v>27412.999300000003</v>
      </c>
      <c r="H1014" s="2">
        <f t="shared" si="19"/>
        <v>0.15000000002328306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255</v>
      </c>
      <c r="D1018" s="1">
        <f>BILANCA!E40</f>
        <v>255.37</v>
      </c>
      <c r="E1018" s="1">
        <v>0</v>
      </c>
      <c r="F1018" s="1">
        <v>0</v>
      </c>
      <c r="G1018" s="2">
        <f t="shared" si="22"/>
        <v>26.800900000000002</v>
      </c>
      <c r="H1018" s="2">
        <f t="shared" si="19"/>
        <v>0.37000000000000455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1292</v>
      </c>
      <c r="D1023" s="1">
        <f>BILANCA!E45</f>
        <v>333.3700000000008</v>
      </c>
      <c r="E1023" s="1">
        <v>0</v>
      </c>
      <c r="F1023" s="1">
        <v>0</v>
      </c>
      <c r="G1023" s="2">
        <f t="shared" si="22"/>
        <v>78.349600000000066</v>
      </c>
      <c r="H1023" s="2">
        <f t="shared" si="19"/>
        <v>0.37000000000080036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15625</v>
      </c>
      <c r="D1025" s="1">
        <f>BILANCA!E47</f>
        <v>15625</v>
      </c>
      <c r="E1025" s="1">
        <v>0</v>
      </c>
      <c r="F1025" s="1">
        <v>0</v>
      </c>
      <c r="G1025" s="2">
        <f t="shared" si="22"/>
        <v>1968.75</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14333</v>
      </c>
      <c r="D1028" s="1">
        <f>BILANCA!E50</f>
        <v>15291.63</v>
      </c>
      <c r="E1028" s="1">
        <v>0</v>
      </c>
      <c r="F1028" s="1">
        <v>0</v>
      </c>
      <c r="G1028" s="2">
        <f t="shared" si="22"/>
        <v>2021.2316999999998</v>
      </c>
      <c r="H1028" s="2">
        <f t="shared" si="19"/>
        <v>0.37000000000080036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146908</v>
      </c>
      <c r="D1032" s="1">
        <f>BILANCA!E54</f>
        <v>146802.74</v>
      </c>
      <c r="E1032" s="1">
        <v>0</v>
      </c>
      <c r="F1032" s="1">
        <v>0</v>
      </c>
      <c r="G1032" s="2">
        <f t="shared" si="22"/>
        <v>21585.160519999998</v>
      </c>
      <c r="H1032" s="2">
        <f t="shared" si="19"/>
        <v>0.26000000000931323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146908</v>
      </c>
      <c r="D1033" s="1">
        <f>BILANCA!E55</f>
        <v>146802.74</v>
      </c>
      <c r="E1033" s="1">
        <v>0</v>
      </c>
      <c r="F1033" s="1">
        <v>0</v>
      </c>
      <c r="G1033" s="2">
        <f t="shared" si="22"/>
        <v>22025.673999999999</v>
      </c>
      <c r="H1033" s="2">
        <f t="shared" si="19"/>
        <v>0.26000000000931323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657418</v>
      </c>
      <c r="D1046" s="1">
        <f>BILANCA!E68</f>
        <v>746414.03999999992</v>
      </c>
      <c r="E1046" s="1">
        <v>0</v>
      </c>
      <c r="F1046" s="1">
        <v>0</v>
      </c>
      <c r="G1046" s="2">
        <f t="shared" si="22"/>
        <v>135465.50303999998</v>
      </c>
      <c r="H1046" s="2">
        <f t="shared" si="19"/>
        <v>3.9999999920837581E-2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18360</v>
      </c>
      <c r="D1047" s="1">
        <f>BILANCA!E69</f>
        <v>40983.46</v>
      </c>
      <c r="E1047" s="1">
        <v>0</v>
      </c>
      <c r="F1047" s="1">
        <v>0</v>
      </c>
      <c r="G1047" s="2">
        <f t="shared" si="22"/>
        <v>6420.9228800000001</v>
      </c>
      <c r="H1047" s="2">
        <f t="shared" si="19"/>
        <v>0.45999999999912689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16176</v>
      </c>
      <c r="D1048" s="1">
        <f>BILANCA!E70</f>
        <v>40983.46</v>
      </c>
      <c r="E1048" s="1">
        <v>0</v>
      </c>
      <c r="F1048" s="1">
        <v>0</v>
      </c>
      <c r="G1048" s="2">
        <f t="shared" si="22"/>
        <v>6379.2898000000005</v>
      </c>
      <c r="H1048" s="2">
        <f t="shared" si="19"/>
        <v>0.45999999999912689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16176</v>
      </c>
      <c r="D1051" s="1">
        <f>BILANCA!E73</f>
        <v>40983.46</v>
      </c>
      <c r="E1051" s="1">
        <v>0</v>
      </c>
      <c r="F1051" s="1">
        <v>0</v>
      </c>
      <c r="G1051" s="2">
        <f t="shared" si="22"/>
        <v>6673.7185600000003</v>
      </c>
      <c r="H1051" s="2">
        <f t="shared" si="19"/>
        <v>0.45999999999912689</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2184</v>
      </c>
      <c r="D1054" s="1">
        <f>BILANCA!E76</f>
        <v>0</v>
      </c>
      <c r="E1054" s="1">
        <v>0</v>
      </c>
      <c r="F1054" s="1">
        <v>0</v>
      </c>
      <c r="G1054" s="2">
        <f t="shared" si="22"/>
        <v>155.06399999999999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87981</v>
      </c>
      <c r="D1056" s="1">
        <f>BILANCA!E78</f>
        <v>117789.39</v>
      </c>
      <c r="E1056" s="1">
        <v>0</v>
      </c>
      <c r="F1056" s="1">
        <v>0</v>
      </c>
      <c r="G1056" s="2">
        <f t="shared" si="22"/>
        <v>23619.863939999996</v>
      </c>
      <c r="H1056" s="2">
        <f t="shared" si="19"/>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9401.92</v>
      </c>
      <c r="E1062" s="1">
        <v>0</v>
      </c>
      <c r="F1062" s="1">
        <v>0</v>
      </c>
      <c r="G1062" s="2">
        <f t="shared" si="22"/>
        <v>1485.5033599999999</v>
      </c>
      <c r="H1062" s="2">
        <f t="shared" si="19"/>
        <v>7.999999999992724E-2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87981</v>
      </c>
      <c r="D1064" s="1">
        <f>BILANCA!E86</f>
        <v>108387.47</v>
      </c>
      <c r="E1064" s="1">
        <v>0</v>
      </c>
      <c r="F1064" s="1">
        <v>0</v>
      </c>
      <c r="G1064" s="2">
        <f t="shared" si="22"/>
        <v>24685.23114</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300</v>
      </c>
      <c r="D1124" s="1">
        <f>BILANCA!E146</f>
        <v>1650</v>
      </c>
      <c r="E1124" s="1">
        <v>0</v>
      </c>
      <c r="F1124" s="1">
        <v>0</v>
      </c>
      <c r="G1124" s="2">
        <f t="shared" si="22"/>
        <v>507.59999999999997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300</v>
      </c>
      <c r="D1137" s="1">
        <f>BILANCA!E159</f>
        <v>1650</v>
      </c>
      <c r="E1137" s="1">
        <v>0</v>
      </c>
      <c r="F1137" s="1">
        <v>0</v>
      </c>
      <c r="G1137" s="2">
        <f t="shared" si="22"/>
        <v>554.4</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550777</v>
      </c>
      <c r="D1148" s="1">
        <f>BILANCA!E170</f>
        <v>585991.18999999994</v>
      </c>
      <c r="E1148" s="1">
        <v>0</v>
      </c>
      <c r="F1148" s="1">
        <v>0</v>
      </c>
      <c r="G1148" s="2">
        <f t="shared" si="22"/>
        <v>284255.2977</v>
      </c>
      <c r="H1148" s="2">
        <f t="shared" si="23"/>
        <v>0.18999999994412065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550777</v>
      </c>
      <c r="D1151" s="1">
        <f>BILANCA!E173</f>
        <v>585991.18999999994</v>
      </c>
      <c r="E1151" s="1">
        <v>0</v>
      </c>
      <c r="F1151" s="1">
        <v>0</v>
      </c>
      <c r="G1151" s="2">
        <f t="shared" si="22"/>
        <v>289423.57584</v>
      </c>
      <c r="H1151" s="2">
        <f t="shared" si="23"/>
        <v>0.18999999994412065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10202690</v>
      </c>
      <c r="D1152" s="1">
        <f>BILANCA!E175</f>
        <v>10049214.789999999</v>
      </c>
      <c r="E1152" s="1">
        <v>0</v>
      </c>
      <c r="F1152" s="1">
        <v>0</v>
      </c>
      <c r="G1152" s="2">
        <f t="shared" si="22"/>
        <v>5120889.20902</v>
      </c>
      <c r="H1152" s="2">
        <f t="shared" si="23"/>
        <v>0.21000000089406967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718538</v>
      </c>
      <c r="D1153" s="1">
        <f>BILANCA!E176</f>
        <v>734881.17</v>
      </c>
      <c r="E1153" s="1">
        <v>0</v>
      </c>
      <c r="F1153" s="1">
        <v>0</v>
      </c>
      <c r="G1153" s="2">
        <f t="shared" si="22"/>
        <v>372011.05780000001</v>
      </c>
      <c r="H1153" s="2">
        <f t="shared" si="23"/>
        <v>0.17000000004190952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718538</v>
      </c>
      <c r="D1154" s="1">
        <f>BILANCA!E177</f>
        <v>734881.17</v>
      </c>
      <c r="E1154" s="1">
        <v>0</v>
      </c>
      <c r="F1154" s="1">
        <v>0</v>
      </c>
      <c r="G1154" s="2">
        <f t="shared" si="22"/>
        <v>374199.35814000003</v>
      </c>
      <c r="H1154" s="2">
        <f t="shared" si="23"/>
        <v>0.17000000004190952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553225</v>
      </c>
      <c r="D1155" s="1">
        <f>BILANCA!E178</f>
        <v>588660.49</v>
      </c>
      <c r="E1155" s="1">
        <v>0</v>
      </c>
      <c r="F1155" s="1">
        <v>0</v>
      </c>
      <c r="G1155" s="2">
        <f t="shared" si="22"/>
        <v>297653.90855999995</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74079</v>
      </c>
      <c r="D1156" s="1">
        <f>BILANCA!E179</f>
        <v>48618.06</v>
      </c>
      <c r="E1156" s="1">
        <v>0</v>
      </c>
      <c r="F1156" s="1">
        <v>0</v>
      </c>
      <c r="G1156" s="2">
        <f t="shared" si="22"/>
        <v>29637.515759999995</v>
      </c>
      <c r="H1156" s="2">
        <f t="shared" si="23"/>
        <v>5.9999999997671694E-2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405</v>
      </c>
      <c r="D1157" s="1">
        <f>BILANCA!E180</f>
        <v>742.25</v>
      </c>
      <c r="E1157" s="1">
        <v>0</v>
      </c>
      <c r="F1157" s="1">
        <v>0</v>
      </c>
      <c r="G1157" s="2">
        <f t="shared" si="22"/>
        <v>328.77300000000002</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405</v>
      </c>
      <c r="D1160" s="1">
        <f>BILANCA!E183</f>
        <v>742.25</v>
      </c>
      <c r="E1160" s="1">
        <v>0</v>
      </c>
      <c r="F1160" s="1">
        <v>0</v>
      </c>
      <c r="G1160" s="2">
        <f t="shared" si="22"/>
        <v>334.44149999999996</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90829</v>
      </c>
      <c r="D1165" s="1">
        <f>BILANCA!E188</f>
        <v>96860.37</v>
      </c>
      <c r="E1165" s="1">
        <v>0</v>
      </c>
      <c r="F1165" s="1">
        <v>0</v>
      </c>
      <c r="G1165" s="2">
        <f t="shared" si="22"/>
        <v>51788.052679999993</v>
      </c>
      <c r="H1165" s="2">
        <f t="shared" si="23"/>
        <v>0.36999999999534339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9484152</v>
      </c>
      <c r="D1214" s="1">
        <f>BILANCA!E237</f>
        <v>9314333.6199999992</v>
      </c>
      <c r="E1214" s="1">
        <v>0</v>
      </c>
      <c r="F1214" s="1">
        <v>0</v>
      </c>
      <c r="G1214" s="2">
        <f t="shared" si="22"/>
        <v>6494061.2444400005</v>
      </c>
      <c r="H1214" s="2">
        <f t="shared" si="23"/>
        <v>0.38000000081956387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9545272</v>
      </c>
      <c r="D1215" s="1">
        <f>BILANCA!E238</f>
        <v>9302800.8499999996</v>
      </c>
      <c r="E1215" s="1">
        <v>0</v>
      </c>
      <c r="F1215" s="1">
        <v>0</v>
      </c>
      <c r="G1215" s="2">
        <f t="shared" si="22"/>
        <v>6531002.6984000001</v>
      </c>
      <c r="H1215" s="2">
        <f t="shared" si="23"/>
        <v>0.15000000037252903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9545272</v>
      </c>
      <c r="D1216" s="1">
        <f>BILANCA!E239</f>
        <v>9302800.8499999996</v>
      </c>
      <c r="E1216" s="1">
        <v>0</v>
      </c>
      <c r="F1216" s="1">
        <v>0</v>
      </c>
      <c r="G1216" s="2">
        <f t="shared" si="22"/>
        <v>6559153.5721000005</v>
      </c>
      <c r="H1216" s="2">
        <f t="shared" si="23"/>
        <v>0.15000000037252903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9545272</v>
      </c>
      <c r="D1217" s="1">
        <f>BILANCA!E240</f>
        <v>9302800.8499999996</v>
      </c>
      <c r="E1217" s="1">
        <v>0</v>
      </c>
      <c r="F1217" s="1">
        <v>0</v>
      </c>
      <c r="G1217" s="2">
        <f t="shared" si="22"/>
        <v>6587304.4457999999</v>
      </c>
      <c r="H1217" s="2">
        <f t="shared" si="23"/>
        <v>0.15000000037252903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-61420</v>
      </c>
      <c r="D1222" s="1">
        <f>BILANCA!E245</f>
        <v>9882.77</v>
      </c>
      <c r="E1222" s="1">
        <v>0</v>
      </c>
      <c r="F1222" s="1">
        <v>0</v>
      </c>
      <c r="G1222" s="2">
        <f t="shared" si="22"/>
        <v>-9955.415939999999</v>
      </c>
      <c r="H1222" s="2">
        <f t="shared" si="23"/>
        <v>0.22999999999956344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29609.03</v>
      </c>
      <c r="E1223" s="1">
        <v>0</v>
      </c>
      <c r="F1223" s="1">
        <v>0</v>
      </c>
      <c r="G1223" s="2">
        <f t="shared" si="22"/>
        <v>14212.3344</v>
      </c>
      <c r="H1223" s="2">
        <f t="shared" si="23"/>
        <v>2.9999999998835847E-2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29609.03</v>
      </c>
      <c r="E1224" s="1">
        <v>0</v>
      </c>
      <c r="F1224" s="1">
        <v>0</v>
      </c>
      <c r="G1224" s="2">
        <f t="shared" si="22"/>
        <v>14271.552459999999</v>
      </c>
      <c r="H1224" s="2">
        <f t="shared" si="23"/>
        <v>2.9999999998835847E-2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61420</v>
      </c>
      <c r="D1227" s="1">
        <f>BILANCA!E250</f>
        <v>19726.259999999998</v>
      </c>
      <c r="E1227" s="1">
        <v>0</v>
      </c>
      <c r="F1227" s="1">
        <v>0</v>
      </c>
      <c r="G1227" s="2">
        <f t="shared" si="22"/>
        <v>24612.89488</v>
      </c>
      <c r="H1227" s="2">
        <f t="shared" si="23"/>
        <v>0.25999999999839929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43027</v>
      </c>
      <c r="D1228" s="1">
        <f>BILANCA!E251</f>
        <v>0</v>
      </c>
      <c r="E1228" s="1">
        <v>0</v>
      </c>
      <c r="F1228" s="1">
        <v>0</v>
      </c>
      <c r="G1228" s="2">
        <f t="shared" si="22"/>
        <v>10541.615</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18393</v>
      </c>
      <c r="D1229" s="1">
        <f>BILANCA!E252</f>
        <v>19726.259999999998</v>
      </c>
      <c r="E1229" s="1">
        <v>0</v>
      </c>
      <c r="F1229" s="1">
        <v>0</v>
      </c>
      <c r="G1229" s="2">
        <f t="shared" si="22"/>
        <v>14229.99792</v>
      </c>
      <c r="H1229" s="2">
        <f t="shared" si="23"/>
        <v>0.25999999999839929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300</v>
      </c>
      <c r="D1232" s="1">
        <f>BILANCA!E255</f>
        <v>1650</v>
      </c>
      <c r="E1232" s="1">
        <v>0</v>
      </c>
      <c r="F1232" s="1">
        <v>0</v>
      </c>
      <c r="G1232" s="2">
        <f t="shared" si="22"/>
        <v>896.40000000000009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197661</v>
      </c>
      <c r="D1236" s="1">
        <f>BILANCA!E259</f>
        <v>197660.7</v>
      </c>
      <c r="E1236" s="1">
        <v>0</v>
      </c>
      <c r="F1236" s="1">
        <v>0</v>
      </c>
      <c r="G1236" s="2">
        <f t="shared" si="22"/>
        <v>150024.5472</v>
      </c>
      <c r="H1236" s="2">
        <f t="shared" si="23"/>
        <v>0.29999999998835847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197661</v>
      </c>
      <c r="D1237" s="1">
        <f>BILANCA!E260</f>
        <v>197660.7</v>
      </c>
      <c r="E1237" s="1">
        <v>0</v>
      </c>
      <c r="F1237" s="1">
        <v>0</v>
      </c>
      <c r="G1237" s="2">
        <f t="shared" si="22"/>
        <v>150617.52960000001</v>
      </c>
      <c r="H1237" s="2">
        <f t="shared" si="23"/>
        <v>0.29999999998835847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300</v>
      </c>
      <c r="D1240" s="1">
        <f>BILANCA!E264</f>
        <v>1650</v>
      </c>
      <c r="E1240" s="1">
        <v>0</v>
      </c>
      <c r="F1240" s="1">
        <v>0</v>
      </c>
      <c r="G1240" s="2">
        <f t="shared" si="22"/>
        <v>925.2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87981</v>
      </c>
      <c r="D1244" s="1">
        <f>BILANCA!E268</f>
        <v>108387.47</v>
      </c>
      <c r="E1244" s="1">
        <v>0</v>
      </c>
      <c r="F1244" s="1">
        <v>0</v>
      </c>
      <c r="G1244" s="2">
        <f t="shared" si="24"/>
        <v>79541.300340000002</v>
      </c>
      <c r="H1244" s="2">
        <f t="shared" si="23"/>
        <v>0.47000000000116415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718538</v>
      </c>
      <c r="D1264" s="1">
        <f>BILANCA!E288</f>
        <v>734881.17</v>
      </c>
      <c r="E1264" s="1">
        <v>0</v>
      </c>
      <c r="F1264" s="1">
        <v>0</v>
      </c>
      <c r="G1264" s="2">
        <f t="shared" si="24"/>
        <v>614912.39554000006</v>
      </c>
      <c r="H1264" s="2">
        <f t="shared" si="23"/>
        <v>0.17000000004190952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7111422</v>
      </c>
      <c r="D1408" s="1">
        <f>'RAS-funkcijski'!E114</f>
        <v>8070624.6799999997</v>
      </c>
      <c r="E1408" s="1">
        <v>0</v>
      </c>
      <c r="F1408" s="1">
        <v>0</v>
      </c>
      <c r="G1408" s="2">
        <f t="shared" si="24"/>
        <v>2557793.8495999998</v>
      </c>
      <c r="H1408" s="2">
        <f t="shared" si="27"/>
        <v>0.32000000029802322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7111422</v>
      </c>
      <c r="D1412" s="1">
        <f>'RAS-funkcijski'!E118</f>
        <v>8070624.6799999997</v>
      </c>
      <c r="E1412" s="1">
        <v>0</v>
      </c>
      <c r="F1412" s="1">
        <v>0</v>
      </c>
      <c r="G1412" s="2">
        <f t="shared" si="24"/>
        <v>2650804.53504</v>
      </c>
      <c r="H1412" s="2">
        <f t="shared" si="27"/>
        <v>0.32000000029802322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7111422</v>
      </c>
      <c r="D1414" s="1">
        <f>'RAS-funkcijski'!E120</f>
        <v>8070624.6799999997</v>
      </c>
      <c r="E1414" s="1">
        <v>0</v>
      </c>
      <c r="F1414" s="1">
        <v>0</v>
      </c>
      <c r="G1414" s="2">
        <f t="shared" si="24"/>
        <v>2697309.8777600001</v>
      </c>
      <c r="H1414" s="2">
        <f t="shared" si="27"/>
        <v>0.32000000029802322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7111422</v>
      </c>
      <c r="D1435" s="13">
        <f>'RAS-funkcijski'!E141</f>
        <v>8070624.6799999997</v>
      </c>
      <c r="E1435" s="13">
        <v>0</v>
      </c>
      <c r="F1435" s="13">
        <v>0</v>
      </c>
      <c r="G1435" s="14">
        <f t="shared" si="24"/>
        <v>3185615.9763200004</v>
      </c>
      <c r="H1435" s="14">
        <f t="shared" si="27"/>
        <v>0.32000000029802322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4572</v>
      </c>
      <c r="D1436" s="6">
        <f>'P-VRIO'!E5</f>
        <v>4572</v>
      </c>
      <c r="E1436" s="6">
        <v>0</v>
      </c>
      <c r="F1436" s="6">
        <v>0</v>
      </c>
      <c r="G1436" s="7">
        <f t="shared" si="24"/>
        <v>13.716000000000001</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4572</v>
      </c>
      <c r="D1437" s="1">
        <f>'P-VRIO'!E6</f>
        <v>4572</v>
      </c>
      <c r="E1437" s="1">
        <v>0</v>
      </c>
      <c r="F1437" s="1">
        <v>0</v>
      </c>
      <c r="G1437" s="2">
        <f t="shared" si="24"/>
        <v>27.432000000000002</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4572</v>
      </c>
      <c r="D1438" s="1">
        <f>'P-VRIO'!E7</f>
        <v>4572</v>
      </c>
      <c r="E1438" s="1">
        <v>0</v>
      </c>
      <c r="F1438" s="1">
        <v>0</v>
      </c>
      <c r="G1438" s="2">
        <f t="shared" si="24"/>
        <v>41.148000000000003</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4572</v>
      </c>
      <c r="D1440" s="1">
        <f>'P-VRIO'!E9</f>
        <v>4572</v>
      </c>
      <c r="E1440" s="1">
        <v>0</v>
      </c>
      <c r="F1440" s="1">
        <v>0</v>
      </c>
      <c r="G1440" s="2">
        <f t="shared" si="24"/>
        <v>68.58</v>
      </c>
      <c r="H1440" s="2">
        <f t="shared" si="27"/>
        <v>0</v>
      </c>
      <c r="I1440" s="10">
        <f t="shared" si="28"/>
        <v>0</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718537.81</v>
      </c>
      <c r="D1480" s="6"/>
      <c r="E1480" s="6">
        <v>0</v>
      </c>
      <c r="F1480" s="6">
        <v>0</v>
      </c>
      <c r="G1480" s="7">
        <f t="shared" ref="G1480:G1580" si="34">B1480/1000*C1480</f>
        <v>718.53781000000004</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8290406.9099999992</v>
      </c>
      <c r="D1481" s="1">
        <v>0</v>
      </c>
      <c r="E1481" s="1">
        <v>0</v>
      </c>
      <c r="F1481" s="1">
        <v>0</v>
      </c>
      <c r="G1481" s="2">
        <f t="shared" si="34"/>
        <v>16580.813819999999</v>
      </c>
      <c r="H1481" s="2">
        <f t="shared" si="35"/>
        <v>9.0000000782310963E-2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96810.37</v>
      </c>
      <c r="D1482" s="1">
        <v>0</v>
      </c>
      <c r="E1482" s="1">
        <v>0</v>
      </c>
      <c r="F1482" s="1">
        <v>0</v>
      </c>
      <c r="G1482" s="2">
        <f t="shared" si="34"/>
        <v>290.43110999999999</v>
      </c>
      <c r="H1482" s="2">
        <f t="shared" si="35"/>
        <v>0.36999999999534339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8168525.2799999993</v>
      </c>
      <c r="D1483" s="1">
        <v>0</v>
      </c>
      <c r="E1483" s="1">
        <v>0</v>
      </c>
      <c r="F1483" s="1">
        <v>0</v>
      </c>
      <c r="G1483" s="2">
        <f t="shared" si="34"/>
        <v>32674.101119999999</v>
      </c>
      <c r="H1483" s="2">
        <f t="shared" si="35"/>
        <v>0.27999999932944775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7207315.0599999996</v>
      </c>
      <c r="D1484" s="1">
        <v>0</v>
      </c>
      <c r="E1484" s="1">
        <v>0</v>
      </c>
      <c r="F1484" s="1">
        <v>0</v>
      </c>
      <c r="G1484" s="2">
        <f t="shared" si="34"/>
        <v>36036.575299999997</v>
      </c>
      <c r="H1484" s="2">
        <f t="shared" si="35"/>
        <v>5.9999999590218067E-2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838599.65</v>
      </c>
      <c r="D1485" s="1">
        <v>0</v>
      </c>
      <c r="E1485" s="1">
        <v>0</v>
      </c>
      <c r="F1485" s="1">
        <v>0</v>
      </c>
      <c r="G1485" s="2">
        <f t="shared" si="34"/>
        <v>5031.5979000000007</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43620.14</v>
      </c>
      <c r="D1486" s="1">
        <v>0</v>
      </c>
      <c r="E1486" s="1">
        <v>0</v>
      </c>
      <c r="F1486" s="1">
        <v>0</v>
      </c>
      <c r="G1486" s="2">
        <f t="shared" si="34"/>
        <v>305.34098</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1569</v>
      </c>
      <c r="D1489" s="1">
        <v>0</v>
      </c>
      <c r="E1489" s="1">
        <v>0</v>
      </c>
      <c r="F1489" s="1">
        <v>0</v>
      </c>
      <c r="G1489" s="2">
        <f t="shared" si="34"/>
        <v>15.69</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77421.429999999993</v>
      </c>
      <c r="D1491" s="1">
        <v>0</v>
      </c>
      <c r="E1491" s="1">
        <v>0</v>
      </c>
      <c r="F1491" s="1">
        <v>0</v>
      </c>
      <c r="G1491" s="2">
        <f t="shared" si="34"/>
        <v>929.05715999999995</v>
      </c>
      <c r="H1491" s="2">
        <f t="shared" si="35"/>
        <v>0.42999999999301508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25071.26</v>
      </c>
      <c r="D1492" s="1">
        <v>0</v>
      </c>
      <c r="E1492" s="1">
        <v>0</v>
      </c>
      <c r="F1492" s="1">
        <v>0</v>
      </c>
      <c r="G1492" s="2">
        <f t="shared" si="34"/>
        <v>325.92637999999994</v>
      </c>
      <c r="H1492" s="2">
        <f t="shared" si="35"/>
        <v>0.25999999999839929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8274063.5499999989</v>
      </c>
      <c r="D1499" s="1">
        <v>0</v>
      </c>
      <c r="E1499" s="1">
        <v>0</v>
      </c>
      <c r="F1499" s="1">
        <v>0</v>
      </c>
      <c r="G1499" s="2">
        <f t="shared" si="34"/>
        <v>165481.27099999998</v>
      </c>
      <c r="H1499" s="2">
        <f t="shared" si="35"/>
        <v>0.45000000111758709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96810.37</v>
      </c>
      <c r="D1500" s="1">
        <v>0</v>
      </c>
      <c r="E1500" s="1">
        <v>0</v>
      </c>
      <c r="F1500" s="1">
        <v>0</v>
      </c>
      <c r="G1500" s="2">
        <f t="shared" si="34"/>
        <v>2033.0177699999999</v>
      </c>
      <c r="H1500" s="2">
        <f t="shared" si="35"/>
        <v>0.36999999999534339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8152181.919999999</v>
      </c>
      <c r="D1501" s="1">
        <v>0</v>
      </c>
      <c r="E1501" s="1">
        <v>0</v>
      </c>
      <c r="F1501" s="1">
        <v>0</v>
      </c>
      <c r="G1501" s="2">
        <f t="shared" si="34"/>
        <v>179348.00223999997</v>
      </c>
      <c r="H1501" s="2">
        <f t="shared" si="35"/>
        <v>8.0000001005828381E-2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7171879.4299999997</v>
      </c>
      <c r="D1502" s="1">
        <v>0</v>
      </c>
      <c r="E1502" s="1">
        <v>0</v>
      </c>
      <c r="F1502" s="1">
        <v>0</v>
      </c>
      <c r="G1502" s="2">
        <f t="shared" si="34"/>
        <v>164953.22688999999</v>
      </c>
      <c r="H1502" s="2">
        <f t="shared" si="35"/>
        <v>0.42999999970197678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864061.01</v>
      </c>
      <c r="D1503" s="1">
        <v>0</v>
      </c>
      <c r="E1503" s="1">
        <v>0</v>
      </c>
      <c r="F1503" s="1">
        <v>0</v>
      </c>
      <c r="G1503" s="2">
        <f t="shared" si="34"/>
        <v>20737.464240000001</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43282.77</v>
      </c>
      <c r="D1504" s="1">
        <v>0</v>
      </c>
      <c r="E1504" s="1">
        <v>0</v>
      </c>
      <c r="F1504" s="1">
        <v>0</v>
      </c>
      <c r="G1504" s="2">
        <f t="shared" si="34"/>
        <v>1082.06925</v>
      </c>
      <c r="H1504" s="2">
        <f t="shared" si="35"/>
        <v>0.23000000000320142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1569</v>
      </c>
      <c r="D1507" s="1">
        <v>0</v>
      </c>
      <c r="E1507" s="1">
        <v>0</v>
      </c>
      <c r="F1507" s="1">
        <v>0</v>
      </c>
      <c r="G1507" s="2">
        <f t="shared" si="34"/>
        <v>43.932000000000002</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71389.710000000006</v>
      </c>
      <c r="D1509" s="1">
        <v>0</v>
      </c>
      <c r="E1509" s="1">
        <v>0</v>
      </c>
      <c r="F1509" s="1">
        <v>0</v>
      </c>
      <c r="G1509" s="2">
        <f t="shared" si="34"/>
        <v>2141.6913</v>
      </c>
      <c r="H1509" s="2">
        <f t="shared" si="35"/>
        <v>0.28999999999359716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25071.26</v>
      </c>
      <c r="D1510" s="1">
        <v>0</v>
      </c>
      <c r="E1510" s="1">
        <v>0</v>
      </c>
      <c r="F1510" s="1">
        <v>0</v>
      </c>
      <c r="G1510" s="2">
        <f t="shared" si="34"/>
        <v>777.20905999999991</v>
      </c>
      <c r="H1510" s="2">
        <f t="shared" si="35"/>
        <v>0.25999999999839929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734881.16999999993</v>
      </c>
      <c r="D1517" s="1">
        <v>0</v>
      </c>
      <c r="E1517" s="1">
        <v>0</v>
      </c>
      <c r="F1517" s="1">
        <v>0</v>
      </c>
      <c r="G1517" s="2">
        <f t="shared" si="34"/>
        <v>27925.484459999996</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734881.17</v>
      </c>
      <c r="D1576" s="1">
        <v>0</v>
      </c>
      <c r="E1576" s="1">
        <v>0</v>
      </c>
      <c r="F1576" s="1">
        <v>0</v>
      </c>
      <c r="G1576" s="2">
        <f t="shared" si="34"/>
        <v>71283.473490000004</v>
      </c>
      <c r="H1576" s="2">
        <f t="shared" si="35"/>
        <v>0.17000000004190952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96810.37</v>
      </c>
      <c r="D1577" s="1">
        <v>0</v>
      </c>
      <c r="E1577" s="1">
        <v>0</v>
      </c>
      <c r="F1577" s="1">
        <v>0</v>
      </c>
      <c r="G1577" s="2">
        <f t="shared" si="34"/>
        <v>9487.41626</v>
      </c>
      <c r="H1577" s="2">
        <f t="shared" si="35"/>
        <v>0.36999999999534339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638070.80000000005</v>
      </c>
      <c r="D1578" s="1">
        <v>0</v>
      </c>
      <c r="E1578" s="1">
        <v>0</v>
      </c>
      <c r="F1578" s="1">
        <v>0</v>
      </c>
      <c r="G1578" s="2">
        <f t="shared" si="34"/>
        <v>63169.009200000008</v>
      </c>
      <c r="H1578" s="2">
        <f t="shared" si="35"/>
        <v>0.19999999995343387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18346</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7029435</v>
      </c>
      <c r="I16" s="172">
        <f>'PR-RAS'!E6</f>
        <v>8141927.04</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7074015</v>
      </c>
      <c r="I17" s="172">
        <f>'PR-RAS'!E151</f>
        <v>8045553.4200000009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9882.7699999994074</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61420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9545272</v>
      </c>
      <c r="I20" s="175">
        <f>BILANCA!E7</f>
        <v>9302800.7499999963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657418</v>
      </c>
      <c r="I21" s="177">
        <f>BILANCA!E68</f>
        <v>746414.03999999992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718538</v>
      </c>
      <c r="I22" s="177">
        <f>BILANCA!E176</f>
        <v>734881.17</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9484152</v>
      </c>
      <c r="I23" s="179">
        <f>BILANCA!E237</f>
        <v>9314333.6199999992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7111422</v>
      </c>
      <c r="I27" s="177">
        <f>'RAS-funkcijski'!E114</f>
        <v>8070624.6799999997</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7111422</v>
      </c>
      <c r="I28" s="181">
        <f>'RAS-funkcijski'!E141</f>
        <v>8070624.6799999997</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4572</v>
      </c>
      <c r="I29" s="175">
        <f>'P-VRIO'!E5</f>
        <v>4572</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718537.81</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734881.16999999993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734881.17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79" zoomScale="118" zoomScaleNormal="118" workbookViewId="0">
      <selection activeCell="E726" sqref="E72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7029435</v>
      </c>
      <c r="E6" s="53">
        <f>E7+E44+E50+E82+E106+E124+E133+E139</f>
        <v>8141927.04</v>
      </c>
      <c r="F6" s="54">
        <f t="shared" ref="F6:F131" si="0">IF(D6&lt;&gt;0,IF(E6/D6&gt;=100,"&gt;&gt;100",E6/D6*100),"-")</f>
        <v>115.82619428161722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6466279</v>
      </c>
      <c r="E50" s="53">
        <f>E51+E54+E59+E62+E65+E68+E71+E74+E77</f>
        <v>7250183.4199999999</v>
      </c>
      <c r="F50" s="54">
        <f t="shared" si="0"/>
        <v>112.12296005167732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6443325</v>
      </c>
      <c r="E68" s="53">
        <f t="shared" si="15"/>
        <v>7194319.9100000001</v>
      </c>
      <c r="F68" s="54">
        <f t="shared" si="0"/>
        <v>111.65539391540858</v>
      </c>
    </row>
    <row r="69" spans="1:6" ht="12.75" customHeight="1" x14ac:dyDescent="0.2">
      <c r="A69" s="55" t="s">
        <v>181</v>
      </c>
      <c r="B69" s="87" t="s">
        <v>182</v>
      </c>
      <c r="C69" s="52" t="s">
        <v>181</v>
      </c>
      <c r="D69" s="244">
        <v>6436082</v>
      </c>
      <c r="E69" s="244">
        <v>7188750.9100000001</v>
      </c>
      <c r="F69" s="54">
        <f t="shared" si="0"/>
        <v>111.69452020654802</v>
      </c>
    </row>
    <row r="70" spans="1:6" ht="24" x14ac:dyDescent="0.2">
      <c r="A70" s="55" t="s">
        <v>183</v>
      </c>
      <c r="B70" s="87" t="s">
        <v>184</v>
      </c>
      <c r="C70" s="52" t="s">
        <v>183</v>
      </c>
      <c r="D70" s="244">
        <v>7243</v>
      </c>
      <c r="E70" s="244">
        <v>5569</v>
      </c>
      <c r="F70" s="54">
        <f t="shared" si="0"/>
        <v>76.888029821897007</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22954</v>
      </c>
      <c r="E77" s="53">
        <f t="shared" si="18"/>
        <v>55863.51</v>
      </c>
      <c r="F77" s="54">
        <f t="shared" si="0"/>
        <v>243.37156922540734</v>
      </c>
    </row>
    <row r="78" spans="1:6" ht="12.75" customHeight="1" x14ac:dyDescent="0.2">
      <c r="A78" s="55">
        <v>6391</v>
      </c>
      <c r="B78" s="87" t="s">
        <v>199</v>
      </c>
      <c r="C78" s="52" t="s">
        <v>200</v>
      </c>
      <c r="D78" s="244">
        <v>22954</v>
      </c>
      <c r="E78" s="244">
        <v>12629.53</v>
      </c>
      <c r="F78" s="54">
        <f t="shared" si="0"/>
        <v>55.021042084168336</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v>43233.98</v>
      </c>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5</v>
      </c>
      <c r="E82" s="53">
        <f t="shared" si="19"/>
        <v>0.44</v>
      </c>
      <c r="F82" s="54">
        <f t="shared" si="0"/>
        <v>8.7999999999999989</v>
      </c>
    </row>
    <row r="83" spans="1:6" ht="12.75" customHeight="1" x14ac:dyDescent="0.2">
      <c r="A83" s="55">
        <v>641</v>
      </c>
      <c r="B83" s="87" t="s">
        <v>209</v>
      </c>
      <c r="C83" s="52" t="s">
        <v>210</v>
      </c>
      <c r="D83" s="53">
        <f t="shared" ref="D83:E83" si="20">SUM(D84:D90)</f>
        <v>5</v>
      </c>
      <c r="E83" s="53">
        <f t="shared" si="20"/>
        <v>0.44</v>
      </c>
      <c r="F83" s="54">
        <f t="shared" si="0"/>
        <v>8.7999999999999989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5</v>
      </c>
      <c r="E85" s="244">
        <v>0.44</v>
      </c>
      <c r="F85" s="54">
        <f t="shared" si="0"/>
        <v>8.7999999999999989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62125</v>
      </c>
      <c r="E106" s="53">
        <f t="shared" si="23"/>
        <v>109800</v>
      </c>
      <c r="F106" s="54">
        <f t="shared" si="0"/>
        <v>176.7404426559356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62125</v>
      </c>
      <c r="E112" s="53">
        <f t="shared" si="25"/>
        <v>109800</v>
      </c>
      <c r="F112" s="54">
        <f t="shared" si="0"/>
        <v>176.7404426559356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62125</v>
      </c>
      <c r="E117" s="244">
        <v>109800</v>
      </c>
      <c r="F117" s="54">
        <f t="shared" si="0"/>
        <v>176.7404426559356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16000</v>
      </c>
      <c r="E124" s="53">
        <f t="shared" si="27"/>
        <v>37935</v>
      </c>
      <c r="F124" s="54">
        <f t="shared" si="0"/>
        <v>237.09375</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16000</v>
      </c>
      <c r="E128" s="53">
        <f t="shared" si="29"/>
        <v>37935</v>
      </c>
      <c r="F128" s="54">
        <f t="shared" si="0"/>
        <v>237.09375</v>
      </c>
    </row>
    <row r="129" spans="1:6" ht="12.75" customHeight="1" x14ac:dyDescent="0.2">
      <c r="A129" s="55">
        <v>6631</v>
      </c>
      <c r="B129" s="88" t="s">
        <v>301</v>
      </c>
      <c r="C129" s="52" t="s">
        <v>302</v>
      </c>
      <c r="D129" s="244">
        <v>16000</v>
      </c>
      <c r="E129" s="244">
        <v>36590</v>
      </c>
      <c r="F129" s="54">
        <f t="shared" si="0"/>
        <v>228.68750000000003</v>
      </c>
    </row>
    <row r="130" spans="1:6" ht="12.75" customHeight="1" x14ac:dyDescent="0.2">
      <c r="A130" s="55">
        <v>6632</v>
      </c>
      <c r="B130" s="234" t="s">
        <v>303</v>
      </c>
      <c r="C130" s="52" t="s">
        <v>304</v>
      </c>
      <c r="D130" s="244"/>
      <c r="E130" s="244">
        <v>1345</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485026</v>
      </c>
      <c r="E133" s="53">
        <f t="shared" si="30"/>
        <v>744008.18</v>
      </c>
      <c r="F133" s="54">
        <f t="shared" ref="F133:F223" si="31">IF(D133&lt;&gt;0,IF(E133/D133&gt;=100,"&gt;&gt;100",E133/D133*100),"-")</f>
        <v>153.39552518834043</v>
      </c>
    </row>
    <row r="134" spans="1:6" ht="24" x14ac:dyDescent="0.2">
      <c r="A134" s="55">
        <v>671</v>
      </c>
      <c r="B134" s="234" t="s">
        <v>311</v>
      </c>
      <c r="C134" s="52" t="s">
        <v>312</v>
      </c>
      <c r="D134" s="53">
        <f t="shared" ref="D134:E134" si="32">SUM(D135:D137)</f>
        <v>485026</v>
      </c>
      <c r="E134" s="53">
        <f t="shared" si="32"/>
        <v>744008.18</v>
      </c>
      <c r="F134" s="54">
        <f t="shared" si="31"/>
        <v>153.39552518834043</v>
      </c>
    </row>
    <row r="135" spans="1:6" ht="12.75" customHeight="1" x14ac:dyDescent="0.2">
      <c r="A135" s="55">
        <v>6711</v>
      </c>
      <c r="B135" s="87" t="s">
        <v>313</v>
      </c>
      <c r="C135" s="52" t="s">
        <v>314</v>
      </c>
      <c r="D135" s="244"/>
      <c r="E135" s="244">
        <v>744008.18</v>
      </c>
      <c r="F135" s="54" t="str">
        <f t="shared" si="31"/>
        <v>-</v>
      </c>
    </row>
    <row r="136" spans="1:6" ht="24" x14ac:dyDescent="0.2">
      <c r="A136" s="55">
        <v>6712</v>
      </c>
      <c r="B136" s="234" t="s">
        <v>315</v>
      </c>
      <c r="C136" s="52" t="s">
        <v>316</v>
      </c>
      <c r="D136" s="244">
        <v>485026</v>
      </c>
      <c r="E136" s="244"/>
      <c r="F136" s="54">
        <f t="shared" si="31"/>
        <v>0</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7074015</v>
      </c>
      <c r="E151" s="53">
        <f t="shared" si="35"/>
        <v>8045553.4200000009</v>
      </c>
      <c r="F151" s="54">
        <f t="shared" si="31"/>
        <v>113.7339038721292</v>
      </c>
    </row>
    <row r="152" spans="1:6" ht="12.75" customHeight="1" x14ac:dyDescent="0.2">
      <c r="A152" s="55">
        <v>31</v>
      </c>
      <c r="B152" s="87" t="s">
        <v>346</v>
      </c>
      <c r="C152" s="52" t="s">
        <v>35</v>
      </c>
      <c r="D152" s="53">
        <f t="shared" ref="D152:E152" si="36">D153+D158+D159</f>
        <v>6458435</v>
      </c>
      <c r="E152" s="53">
        <f t="shared" si="36"/>
        <v>7097881.5500000007</v>
      </c>
      <c r="F152" s="54">
        <f t="shared" si="31"/>
        <v>109.90095201081998</v>
      </c>
    </row>
    <row r="153" spans="1:6" ht="12.75" customHeight="1" x14ac:dyDescent="0.2">
      <c r="A153" s="55">
        <v>311</v>
      </c>
      <c r="B153" s="87" t="s">
        <v>347</v>
      </c>
      <c r="C153" s="52" t="s">
        <v>348</v>
      </c>
      <c r="D153" s="53">
        <f t="shared" ref="D153:E153" si="37">SUM(D154:D157)</f>
        <v>5270781</v>
      </c>
      <c r="E153" s="53">
        <f t="shared" si="37"/>
        <v>5841663.1299999999</v>
      </c>
      <c r="F153" s="54">
        <f t="shared" si="31"/>
        <v>110.83107285239133</v>
      </c>
    </row>
    <row r="154" spans="1:6" ht="12.75" customHeight="1" x14ac:dyDescent="0.2">
      <c r="A154" s="55">
        <v>3111</v>
      </c>
      <c r="B154" s="87" t="s">
        <v>349</v>
      </c>
      <c r="C154" s="52" t="s">
        <v>350</v>
      </c>
      <c r="D154" s="244">
        <v>5240756</v>
      </c>
      <c r="E154" s="244">
        <v>5761552.3300000001</v>
      </c>
      <c r="F154" s="54">
        <f t="shared" si="31"/>
        <v>109.93742753908025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30025</v>
      </c>
      <c r="E156" s="244">
        <v>80110.8</v>
      </c>
      <c r="F156" s="54">
        <f t="shared" si="31"/>
        <v>266.81365528726064</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309111</v>
      </c>
      <c r="E158" s="244">
        <v>286785.52</v>
      </c>
      <c r="F158" s="54">
        <f t="shared" si="31"/>
        <v>92.777520049432084</v>
      </c>
    </row>
    <row r="159" spans="1:6" ht="12.75" customHeight="1" x14ac:dyDescent="0.2">
      <c r="A159" s="55">
        <v>313</v>
      </c>
      <c r="B159" s="87" t="s">
        <v>359</v>
      </c>
      <c r="C159" s="52" t="s">
        <v>360</v>
      </c>
      <c r="D159" s="53">
        <f t="shared" ref="D159:E159" si="38">SUM(D160:D162)</f>
        <v>878543</v>
      </c>
      <c r="E159" s="53">
        <f t="shared" si="38"/>
        <v>969432.9</v>
      </c>
      <c r="F159" s="54">
        <f t="shared" si="31"/>
        <v>110.34552662760957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878543</v>
      </c>
      <c r="E161" s="244">
        <v>967894.38</v>
      </c>
      <c r="F161" s="54">
        <f t="shared" si="31"/>
        <v>110.17040486350697</v>
      </c>
    </row>
    <row r="162" spans="1:6" ht="12.75" customHeight="1" x14ac:dyDescent="0.2">
      <c r="A162" s="55">
        <v>3133</v>
      </c>
      <c r="B162" s="87" t="s">
        <v>364</v>
      </c>
      <c r="C162" s="52" t="s">
        <v>365</v>
      </c>
      <c r="D162" s="244"/>
      <c r="E162" s="244">
        <v>1538.52</v>
      </c>
      <c r="F162" s="54" t="str">
        <f t="shared" si="31"/>
        <v>-</v>
      </c>
    </row>
    <row r="163" spans="1:6" ht="12.75" customHeight="1" x14ac:dyDescent="0.2">
      <c r="A163" s="55">
        <v>32</v>
      </c>
      <c r="B163" s="87" t="s">
        <v>366</v>
      </c>
      <c r="C163" s="52" t="s">
        <v>367</v>
      </c>
      <c r="D163" s="53">
        <f t="shared" ref="D163:E163" si="39">D164+D169+D177+D187+D188</f>
        <v>608638</v>
      </c>
      <c r="E163" s="53">
        <f t="shared" si="39"/>
        <v>902482.73</v>
      </c>
      <c r="F163" s="54">
        <f t="shared" si="31"/>
        <v>148.27906407421159</v>
      </c>
    </row>
    <row r="164" spans="1:6" ht="12.75" customHeight="1" x14ac:dyDescent="0.2">
      <c r="A164" s="55">
        <v>321</v>
      </c>
      <c r="B164" s="87" t="s">
        <v>368</v>
      </c>
      <c r="C164" s="52" t="s">
        <v>369</v>
      </c>
      <c r="D164" s="53">
        <f t="shared" ref="D164:E164" si="40">SUM(D165:D168)</f>
        <v>130707</v>
      </c>
      <c r="E164" s="53">
        <f t="shared" si="40"/>
        <v>220358.7</v>
      </c>
      <c r="F164" s="54">
        <f t="shared" si="31"/>
        <v>168.58982303931697</v>
      </c>
    </row>
    <row r="165" spans="1:6" ht="12.75" customHeight="1" x14ac:dyDescent="0.2">
      <c r="A165" s="55">
        <v>3211</v>
      </c>
      <c r="B165" s="87" t="s">
        <v>370</v>
      </c>
      <c r="C165" s="52" t="s">
        <v>371</v>
      </c>
      <c r="D165" s="244">
        <v>24055</v>
      </c>
      <c r="E165" s="244">
        <v>84156.24</v>
      </c>
      <c r="F165" s="54">
        <f t="shared" si="31"/>
        <v>349.84926210766997</v>
      </c>
    </row>
    <row r="166" spans="1:6" ht="12.75" customHeight="1" x14ac:dyDescent="0.2">
      <c r="A166" s="55">
        <v>3212</v>
      </c>
      <c r="B166" s="87" t="s">
        <v>372</v>
      </c>
      <c r="C166" s="52" t="s">
        <v>373</v>
      </c>
      <c r="D166" s="244">
        <v>100143</v>
      </c>
      <c r="E166" s="244">
        <v>130336.46</v>
      </c>
      <c r="F166" s="54">
        <f t="shared" si="31"/>
        <v>130.15034500664052</v>
      </c>
    </row>
    <row r="167" spans="1:6" ht="12.75" customHeight="1" x14ac:dyDescent="0.2">
      <c r="A167" s="55">
        <v>3213</v>
      </c>
      <c r="B167" s="87" t="s">
        <v>374</v>
      </c>
      <c r="C167" s="52" t="s">
        <v>375</v>
      </c>
      <c r="D167" s="244">
        <v>5165</v>
      </c>
      <c r="E167" s="244">
        <v>5070</v>
      </c>
      <c r="F167" s="54">
        <f t="shared" si="31"/>
        <v>98.160696999031956</v>
      </c>
    </row>
    <row r="168" spans="1:6" ht="12.75" customHeight="1" x14ac:dyDescent="0.2">
      <c r="A168" s="55">
        <v>3214</v>
      </c>
      <c r="B168" s="87" t="s">
        <v>376</v>
      </c>
      <c r="C168" s="52" t="s">
        <v>377</v>
      </c>
      <c r="D168" s="244">
        <v>1344</v>
      </c>
      <c r="E168" s="244">
        <v>796</v>
      </c>
      <c r="F168" s="54">
        <f t="shared" si="31"/>
        <v>59.226190476190474</v>
      </c>
    </row>
    <row r="169" spans="1:6" ht="12.75" customHeight="1" x14ac:dyDescent="0.2">
      <c r="A169" s="55">
        <v>322</v>
      </c>
      <c r="B169" s="87" t="s">
        <v>378</v>
      </c>
      <c r="C169" s="52" t="s">
        <v>379</v>
      </c>
      <c r="D169" s="53">
        <f t="shared" ref="D169:E169" si="41">SUM(D170:D176)</f>
        <v>231944</v>
      </c>
      <c r="E169" s="53">
        <f t="shared" si="41"/>
        <v>242556.26</v>
      </c>
      <c r="F169" s="54">
        <f t="shared" si="31"/>
        <v>104.57535439588868</v>
      </c>
    </row>
    <row r="170" spans="1:6" ht="12.75" customHeight="1" x14ac:dyDescent="0.2">
      <c r="A170" s="55">
        <v>3221</v>
      </c>
      <c r="B170" s="87" t="s">
        <v>380</v>
      </c>
      <c r="C170" s="52" t="s">
        <v>381</v>
      </c>
      <c r="D170" s="244">
        <v>109279</v>
      </c>
      <c r="E170" s="244">
        <v>86917.13</v>
      </c>
      <c r="F170" s="54">
        <f t="shared" si="31"/>
        <v>79.536900959928261</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100617</v>
      </c>
      <c r="E172" s="244">
        <v>144211.92000000001</v>
      </c>
      <c r="F172" s="54">
        <f t="shared" si="31"/>
        <v>143.32758877724442</v>
      </c>
    </row>
    <row r="173" spans="1:6" ht="12.75" customHeight="1" x14ac:dyDescent="0.2">
      <c r="A173" s="55">
        <v>3224</v>
      </c>
      <c r="B173" s="87" t="s">
        <v>386</v>
      </c>
      <c r="C173" s="52" t="s">
        <v>387</v>
      </c>
      <c r="D173" s="244">
        <v>5459</v>
      </c>
      <c r="E173" s="244">
        <v>4705.8</v>
      </c>
      <c r="F173" s="54">
        <f t="shared" si="31"/>
        <v>86.202601209012641</v>
      </c>
    </row>
    <row r="174" spans="1:6" ht="12.75" customHeight="1" x14ac:dyDescent="0.2">
      <c r="A174" s="55">
        <v>3225</v>
      </c>
      <c r="B174" s="87" t="s">
        <v>388</v>
      </c>
      <c r="C174" s="52" t="s">
        <v>389</v>
      </c>
      <c r="D174" s="244">
        <v>10407</v>
      </c>
      <c r="E174" s="244">
        <v>3499.77</v>
      </c>
      <c r="F174" s="54">
        <f t="shared" si="31"/>
        <v>33.62899971173249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6182</v>
      </c>
      <c r="E176" s="244">
        <v>3221.64</v>
      </c>
      <c r="F176" s="54">
        <f t="shared" si="31"/>
        <v>52.11323196376577</v>
      </c>
    </row>
    <row r="177" spans="1:6" ht="12.75" customHeight="1" x14ac:dyDescent="0.2">
      <c r="A177" s="55">
        <v>323</v>
      </c>
      <c r="B177" s="87" t="s">
        <v>394</v>
      </c>
      <c r="C177" s="52" t="s">
        <v>395</v>
      </c>
      <c r="D177" s="53">
        <f t="shared" ref="D177:E177" si="42">SUM(D178:D186)</f>
        <v>195406</v>
      </c>
      <c r="E177" s="53">
        <f t="shared" si="42"/>
        <v>318784.27999999997</v>
      </c>
      <c r="F177" s="54">
        <f t="shared" si="31"/>
        <v>163.13945324094448</v>
      </c>
    </row>
    <row r="178" spans="1:6" ht="12.75" customHeight="1" x14ac:dyDescent="0.2">
      <c r="A178" s="55">
        <v>3231</v>
      </c>
      <c r="B178" s="87" t="s">
        <v>396</v>
      </c>
      <c r="C178" s="52" t="s">
        <v>397</v>
      </c>
      <c r="D178" s="244">
        <v>23447</v>
      </c>
      <c r="E178" s="244">
        <v>78153.179999999993</v>
      </c>
      <c r="F178" s="54">
        <f t="shared" si="31"/>
        <v>333.31846291636452</v>
      </c>
    </row>
    <row r="179" spans="1:6" ht="12.75" customHeight="1" x14ac:dyDescent="0.2">
      <c r="A179" s="55">
        <v>3232</v>
      </c>
      <c r="B179" s="87" t="s">
        <v>398</v>
      </c>
      <c r="C179" s="52" t="s">
        <v>399</v>
      </c>
      <c r="D179" s="244">
        <v>53182</v>
      </c>
      <c r="E179" s="244">
        <v>89102.23</v>
      </c>
      <c r="F179" s="54">
        <f t="shared" si="31"/>
        <v>167.54208190741227</v>
      </c>
    </row>
    <row r="180" spans="1:6" ht="12.75" customHeight="1" x14ac:dyDescent="0.2">
      <c r="A180" s="55">
        <v>3233</v>
      </c>
      <c r="B180" s="87" t="s">
        <v>400</v>
      </c>
      <c r="C180" s="52" t="s">
        <v>401</v>
      </c>
      <c r="D180" s="244"/>
      <c r="E180" s="244">
        <v>550</v>
      </c>
      <c r="F180" s="54" t="str">
        <f t="shared" si="31"/>
        <v>-</v>
      </c>
    </row>
    <row r="181" spans="1:6" ht="12.75" customHeight="1" x14ac:dyDescent="0.2">
      <c r="A181" s="55">
        <v>3234</v>
      </c>
      <c r="B181" s="87" t="s">
        <v>402</v>
      </c>
      <c r="C181" s="52" t="s">
        <v>403</v>
      </c>
      <c r="D181" s="244">
        <v>30576</v>
      </c>
      <c r="E181" s="244">
        <v>30040.75</v>
      </c>
      <c r="F181" s="54">
        <f t="shared" si="31"/>
        <v>98.249444008372578</v>
      </c>
    </row>
    <row r="182" spans="1:6" ht="12.75" customHeight="1" x14ac:dyDescent="0.2">
      <c r="A182" s="55">
        <v>3235</v>
      </c>
      <c r="B182" s="87" t="s">
        <v>404</v>
      </c>
      <c r="C182" s="52" t="s">
        <v>405</v>
      </c>
      <c r="D182" s="244">
        <v>33065</v>
      </c>
      <c r="E182" s="244">
        <v>49555</v>
      </c>
      <c r="F182" s="54">
        <f t="shared" si="31"/>
        <v>149.87146529562983</v>
      </c>
    </row>
    <row r="183" spans="1:6" ht="12.75" customHeight="1" x14ac:dyDescent="0.2">
      <c r="A183" s="55">
        <v>3236</v>
      </c>
      <c r="B183" s="87" t="s">
        <v>406</v>
      </c>
      <c r="C183" s="52" t="s">
        <v>407</v>
      </c>
      <c r="D183" s="244">
        <v>17070</v>
      </c>
      <c r="E183" s="244">
        <v>18155</v>
      </c>
      <c r="F183" s="54">
        <f t="shared" si="31"/>
        <v>106.35618043350907</v>
      </c>
    </row>
    <row r="184" spans="1:6" ht="12.75" customHeight="1" x14ac:dyDescent="0.2">
      <c r="A184" s="55">
        <v>3237</v>
      </c>
      <c r="B184" s="87" t="s">
        <v>408</v>
      </c>
      <c r="C184" s="52" t="s">
        <v>409</v>
      </c>
      <c r="D184" s="244">
        <v>3841</v>
      </c>
      <c r="E184" s="244">
        <v>20579.580000000002</v>
      </c>
      <c r="F184" s="54">
        <f t="shared" si="31"/>
        <v>535.78703462639942</v>
      </c>
    </row>
    <row r="185" spans="1:6" ht="12.75" customHeight="1" x14ac:dyDescent="0.2">
      <c r="A185" s="55">
        <v>3238</v>
      </c>
      <c r="B185" s="87" t="s">
        <v>410</v>
      </c>
      <c r="C185" s="52" t="s">
        <v>411</v>
      </c>
      <c r="D185" s="244">
        <v>12950</v>
      </c>
      <c r="E185" s="244">
        <v>14675</v>
      </c>
      <c r="F185" s="54">
        <f t="shared" si="31"/>
        <v>113.32046332046333</v>
      </c>
    </row>
    <row r="186" spans="1:6" ht="12.75" customHeight="1" x14ac:dyDescent="0.2">
      <c r="A186" s="55">
        <v>3239</v>
      </c>
      <c r="B186" s="87" t="s">
        <v>412</v>
      </c>
      <c r="C186" s="52" t="s">
        <v>413</v>
      </c>
      <c r="D186" s="244">
        <v>21275</v>
      </c>
      <c r="E186" s="244">
        <v>17973.54</v>
      </c>
      <c r="F186" s="54">
        <f t="shared" si="31"/>
        <v>84.481974148061113</v>
      </c>
    </row>
    <row r="187" spans="1:6" ht="12.75" customHeight="1" x14ac:dyDescent="0.2">
      <c r="A187" s="55">
        <v>324</v>
      </c>
      <c r="B187" s="87" t="s">
        <v>414</v>
      </c>
      <c r="C187" s="52" t="s">
        <v>415</v>
      </c>
      <c r="D187" s="244"/>
      <c r="E187" s="244">
        <v>3000</v>
      </c>
      <c r="F187" s="54" t="str">
        <f t="shared" si="31"/>
        <v>-</v>
      </c>
    </row>
    <row r="188" spans="1:6" ht="12.75" customHeight="1" x14ac:dyDescent="0.2">
      <c r="A188" s="55">
        <v>329</v>
      </c>
      <c r="B188" s="87" t="s">
        <v>416</v>
      </c>
      <c r="C188" s="52" t="s">
        <v>417</v>
      </c>
      <c r="D188" s="53">
        <f t="shared" ref="D188:E188" si="43">SUM(D189:D195)</f>
        <v>50581</v>
      </c>
      <c r="E188" s="53">
        <f t="shared" si="43"/>
        <v>117783.48999999999</v>
      </c>
      <c r="F188" s="54">
        <f t="shared" si="31"/>
        <v>232.86113362725135</v>
      </c>
    </row>
    <row r="189" spans="1:6" ht="12.75" customHeight="1" x14ac:dyDescent="0.2">
      <c r="A189" s="55">
        <v>3291</v>
      </c>
      <c r="B189" s="234" t="s">
        <v>418</v>
      </c>
      <c r="C189" s="52" t="s">
        <v>419</v>
      </c>
      <c r="D189" s="244">
        <v>4780</v>
      </c>
      <c r="E189" s="244">
        <v>2560</v>
      </c>
      <c r="F189" s="54">
        <f t="shared" si="31"/>
        <v>53.556485355648533</v>
      </c>
    </row>
    <row r="190" spans="1:6" ht="12.75" customHeight="1" x14ac:dyDescent="0.2">
      <c r="A190" s="55">
        <v>3292</v>
      </c>
      <c r="B190" s="87" t="s">
        <v>420</v>
      </c>
      <c r="C190" s="52" t="s">
        <v>421</v>
      </c>
      <c r="D190" s="244">
        <v>6800</v>
      </c>
      <c r="E190" s="244">
        <v>7572.17</v>
      </c>
      <c r="F190" s="54">
        <f t="shared" si="31"/>
        <v>111.35544117647058</v>
      </c>
    </row>
    <row r="191" spans="1:6" ht="12.75" customHeight="1" x14ac:dyDescent="0.2">
      <c r="A191" s="55">
        <v>3293</v>
      </c>
      <c r="B191" s="87" t="s">
        <v>422</v>
      </c>
      <c r="C191" s="52" t="s">
        <v>423</v>
      </c>
      <c r="D191" s="244">
        <v>5598</v>
      </c>
      <c r="E191" s="244">
        <v>914.93</v>
      </c>
      <c r="F191" s="54">
        <f t="shared" si="31"/>
        <v>16.34387281171847</v>
      </c>
    </row>
    <row r="192" spans="1:6" ht="12.75" customHeight="1" x14ac:dyDescent="0.2">
      <c r="A192" s="55">
        <v>3294</v>
      </c>
      <c r="B192" s="87" t="s">
        <v>424</v>
      </c>
      <c r="C192" s="52" t="s">
        <v>425</v>
      </c>
      <c r="D192" s="244">
        <v>1790</v>
      </c>
      <c r="E192" s="244">
        <v>950</v>
      </c>
      <c r="F192" s="54">
        <f t="shared" si="31"/>
        <v>53.072625698324025</v>
      </c>
    </row>
    <row r="193" spans="1:6" ht="12.75" customHeight="1" x14ac:dyDescent="0.2">
      <c r="A193" s="55">
        <v>3295</v>
      </c>
      <c r="B193" s="87" t="s">
        <v>426</v>
      </c>
      <c r="C193" s="52" t="s">
        <v>427</v>
      </c>
      <c r="D193" s="244">
        <v>21355</v>
      </c>
      <c r="E193" s="244">
        <v>31690</v>
      </c>
      <c r="F193" s="54">
        <f t="shared" si="31"/>
        <v>148.39616014984779</v>
      </c>
    </row>
    <row r="194" spans="1:6" ht="12.75" customHeight="1" x14ac:dyDescent="0.2">
      <c r="A194" s="55" t="s">
        <v>428</v>
      </c>
      <c r="B194" s="87" t="s">
        <v>429</v>
      </c>
      <c r="C194" s="52" t="s">
        <v>428</v>
      </c>
      <c r="D194" s="244"/>
      <c r="E194" s="244">
        <v>61523.43</v>
      </c>
      <c r="F194" s="54" t="str">
        <f t="shared" si="31"/>
        <v>-</v>
      </c>
    </row>
    <row r="195" spans="1:6" ht="12.75" customHeight="1" x14ac:dyDescent="0.2">
      <c r="A195" s="55">
        <v>3299</v>
      </c>
      <c r="B195" s="87" t="s">
        <v>430</v>
      </c>
      <c r="C195" s="52" t="s">
        <v>431</v>
      </c>
      <c r="D195" s="244">
        <v>10258</v>
      </c>
      <c r="E195" s="244">
        <v>12572.96</v>
      </c>
      <c r="F195" s="54">
        <f t="shared" si="31"/>
        <v>122.56736205888086</v>
      </c>
    </row>
    <row r="196" spans="1:6" ht="12.75" customHeight="1" x14ac:dyDescent="0.2">
      <c r="A196" s="55">
        <v>34</v>
      </c>
      <c r="B196" s="234" t="s">
        <v>432</v>
      </c>
      <c r="C196" s="52" t="s">
        <v>433</v>
      </c>
      <c r="D196" s="53">
        <f t="shared" ref="D196:E196" si="44">D197+D202+D210</f>
        <v>3699</v>
      </c>
      <c r="E196" s="53">
        <f t="shared" si="44"/>
        <v>43620.14</v>
      </c>
      <c r="F196" s="54">
        <f t="shared" si="31"/>
        <v>1179.2414165990808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3699</v>
      </c>
      <c r="E210" s="53">
        <f t="shared" si="47"/>
        <v>43620.14</v>
      </c>
      <c r="F210" s="54">
        <f t="shared" si="31"/>
        <v>1179.2414165990808</v>
      </c>
    </row>
    <row r="211" spans="1:6" ht="12.75" customHeight="1" x14ac:dyDescent="0.2">
      <c r="A211" s="55">
        <v>3431</v>
      </c>
      <c r="B211" s="234" t="s">
        <v>462</v>
      </c>
      <c r="C211" s="52" t="s">
        <v>463</v>
      </c>
      <c r="D211" s="244">
        <v>3699</v>
      </c>
      <c r="E211" s="244">
        <v>6035.88</v>
      </c>
      <c r="F211" s="54">
        <f t="shared" si="31"/>
        <v>163.17599351175994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37584.26</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3243</v>
      </c>
      <c r="E252" s="53">
        <f t="shared" si="63"/>
        <v>1569</v>
      </c>
      <c r="F252" s="54">
        <f t="shared" ref="F252:F258" si="64">IF(D252&lt;&gt;0,IF(E252/D252&gt;=100,"&gt;&gt;100",E252/D252*100),"-")</f>
        <v>48.381128584643854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3243</v>
      </c>
      <c r="E259" s="53">
        <f t="shared" si="66"/>
        <v>1569</v>
      </c>
      <c r="F259" s="54">
        <f t="shared" ref="F259:F262" si="67">IF(D259&lt;&gt;0,IF(E259/D259&gt;=100,"&gt;&gt;100",E259/D259*100),"-")</f>
        <v>48.381128584643854</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3243</v>
      </c>
      <c r="E261" s="244">
        <v>1569</v>
      </c>
      <c r="F261" s="54">
        <f t="shared" si="67"/>
        <v>48.381128584643854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7074015</v>
      </c>
      <c r="E289" s="53">
        <f t="shared" si="79"/>
        <v>8045553.4200000009</v>
      </c>
      <c r="F289" s="54">
        <f t="shared" si="76"/>
        <v>113.7339038721292</v>
      </c>
    </row>
    <row r="290" spans="1:6" ht="12.75" customHeight="1" x14ac:dyDescent="0.2">
      <c r="A290" s="55" t="s">
        <v>605</v>
      </c>
      <c r="B290" s="87" t="s">
        <v>616</v>
      </c>
      <c r="C290" s="52" t="s">
        <v>617</v>
      </c>
      <c r="D290" s="53">
        <f>IF(D6&gt;=D289,D6-D289,0)</f>
        <v>0</v>
      </c>
      <c r="E290" s="53">
        <f>IF(E6&gt;=E289,E6-E289,0)</f>
        <v>96373.61999999918</v>
      </c>
      <c r="F290" s="54" t="str">
        <f t="shared" si="76"/>
        <v>-</v>
      </c>
    </row>
    <row r="291" spans="1:6" ht="12.75" customHeight="1" x14ac:dyDescent="0.2">
      <c r="A291" s="55" t="s">
        <v>605</v>
      </c>
      <c r="B291" s="87" t="s">
        <v>618</v>
      </c>
      <c r="C291" s="52" t="s">
        <v>619</v>
      </c>
      <c r="D291" s="53">
        <f>IF(D289&gt;=D6,D289-D6,0)</f>
        <v>44580</v>
      </c>
      <c r="E291" s="53">
        <f>IF(E289&gt;=E6,E289-E6,0)</f>
        <v>0</v>
      </c>
      <c r="F291" s="54">
        <f t="shared" si="76"/>
        <v>0</v>
      </c>
    </row>
    <row r="292" spans="1:6" ht="12.75" customHeight="1" x14ac:dyDescent="0.2">
      <c r="A292" s="55">
        <v>92211</v>
      </c>
      <c r="B292" s="87" t="s">
        <v>620</v>
      </c>
      <c r="C292" s="52" t="s">
        <v>621</v>
      </c>
      <c r="D292" s="244">
        <v>20567</v>
      </c>
      <c r="E292" s="244"/>
      <c r="F292" s="54">
        <f t="shared" si="76"/>
        <v>0</v>
      </c>
    </row>
    <row r="293" spans="1:6" ht="12.75" customHeight="1" x14ac:dyDescent="0.2">
      <c r="A293" s="55">
        <v>92221</v>
      </c>
      <c r="B293" s="87" t="s">
        <v>622</v>
      </c>
      <c r="C293" s="52" t="s">
        <v>623</v>
      </c>
      <c r="D293" s="244"/>
      <c r="E293" s="244">
        <v>61419.59</v>
      </c>
      <c r="F293" s="54" t="str">
        <f t="shared" si="76"/>
        <v>-</v>
      </c>
    </row>
    <row r="294" spans="1:6" ht="12.75" customHeight="1" x14ac:dyDescent="0.2">
      <c r="A294" s="55">
        <v>96</v>
      </c>
      <c r="B294" s="87" t="s">
        <v>624</v>
      </c>
      <c r="C294" s="52" t="s">
        <v>625</v>
      </c>
      <c r="D294" s="244">
        <v>300</v>
      </c>
      <c r="E294" s="244">
        <v>1650</v>
      </c>
      <c r="F294" s="54">
        <f t="shared" si="76"/>
        <v>550</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37407</v>
      </c>
      <c r="E350" s="53">
        <f t="shared" si="95"/>
        <v>25071.260000000002</v>
      </c>
      <c r="F350" s="54">
        <f t="shared" si="81"/>
        <v>67.022910150506604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37407</v>
      </c>
      <c r="E363" s="53">
        <f t="shared" si="99"/>
        <v>25071.260000000002</v>
      </c>
      <c r="F363" s="54">
        <f t="shared" si="81"/>
        <v>67.022910150506604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30250</v>
      </c>
      <c r="E369" s="53">
        <f t="shared" si="101"/>
        <v>19543.13</v>
      </c>
      <c r="F369" s="54">
        <f t="shared" si="81"/>
        <v>64.605388429752068</v>
      </c>
    </row>
    <row r="370" spans="1:6" ht="12.75" customHeight="1" x14ac:dyDescent="0.2">
      <c r="A370" s="55">
        <v>4221</v>
      </c>
      <c r="B370" s="87" t="s">
        <v>671</v>
      </c>
      <c r="C370" s="52" t="s">
        <v>763</v>
      </c>
      <c r="D370" s="244">
        <v>25950</v>
      </c>
      <c r="E370" s="244">
        <v>18344.13</v>
      </c>
      <c r="F370" s="54">
        <f t="shared" si="81"/>
        <v>70.690289017341044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4300</v>
      </c>
      <c r="E372" s="244">
        <v>1199</v>
      </c>
      <c r="F372" s="54">
        <f t="shared" si="81"/>
        <v>27.88372093023256</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7157</v>
      </c>
      <c r="E383" s="53">
        <f t="shared" si="103"/>
        <v>5528.13</v>
      </c>
      <c r="F383" s="54">
        <f t="shared" si="81"/>
        <v>77.240883051557915</v>
      </c>
    </row>
    <row r="384" spans="1:6" ht="12.75" customHeight="1" x14ac:dyDescent="0.2">
      <c r="A384" s="55">
        <v>4241</v>
      </c>
      <c r="B384" s="87" t="s">
        <v>780</v>
      </c>
      <c r="C384" s="52" t="s">
        <v>781</v>
      </c>
      <c r="D384" s="244">
        <v>7157</v>
      </c>
      <c r="E384" s="244">
        <v>5528.13</v>
      </c>
      <c r="F384" s="54">
        <f t="shared" si="81"/>
        <v>77.240883051557915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37407</v>
      </c>
      <c r="E408" s="53">
        <f t="shared" si="111"/>
        <v>25071.260000000002</v>
      </c>
      <c r="F408" s="54">
        <f t="shared" si="81"/>
        <v>67.022910150506604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7029435</v>
      </c>
      <c r="E412" s="53">
        <f>E6+E298</f>
        <v>8141927.04</v>
      </c>
      <c r="F412" s="54">
        <f t="shared" si="81"/>
        <v>115.82619428161722</v>
      </c>
    </row>
    <row r="413" spans="1:6" ht="12.75" customHeight="1" x14ac:dyDescent="0.2">
      <c r="A413" s="55" t="s">
        <v>605</v>
      </c>
      <c r="B413" s="87" t="s">
        <v>828</v>
      </c>
      <c r="C413" s="52" t="s">
        <v>829</v>
      </c>
      <c r="D413" s="53">
        <f t="shared" ref="D413:E413" si="112">D289+D350</f>
        <v>7111422</v>
      </c>
      <c r="E413" s="53">
        <f t="shared" si="112"/>
        <v>8070624.6800000006</v>
      </c>
      <c r="F413" s="54">
        <f t="shared" si="81"/>
        <v>113.48819800034369</v>
      </c>
    </row>
    <row r="414" spans="1:6" ht="12.75" customHeight="1" x14ac:dyDescent="0.2">
      <c r="A414" s="55" t="s">
        <v>605</v>
      </c>
      <c r="B414" s="87" t="s">
        <v>830</v>
      </c>
      <c r="C414" s="52" t="s">
        <v>831</v>
      </c>
      <c r="D414" s="53">
        <f t="shared" ref="D414:E414" si="113">IF(D412&gt;=D413,D412-D413,0)</f>
        <v>0</v>
      </c>
      <c r="E414" s="53">
        <f t="shared" si="113"/>
        <v>71302.359999999404</v>
      </c>
      <c r="F414" s="54" t="str">
        <f t="shared" si="81"/>
        <v>-</v>
      </c>
    </row>
    <row r="415" spans="1:6" ht="12.75" customHeight="1" x14ac:dyDescent="0.2">
      <c r="A415" s="55" t="s">
        <v>605</v>
      </c>
      <c r="B415" s="87" t="s">
        <v>832</v>
      </c>
      <c r="C415" s="52" t="s">
        <v>833</v>
      </c>
      <c r="D415" s="53">
        <f t="shared" ref="D415:E415" si="114">IF(D413&gt;=D412,D413-D412,0)</f>
        <v>81987</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20567</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61419.59</v>
      </c>
      <c r="F417" s="54" t="str">
        <f t="shared" si="81"/>
        <v>-</v>
      </c>
    </row>
    <row r="418" spans="1:6" ht="12.75" customHeight="1" x14ac:dyDescent="0.2">
      <c r="A418" s="57" t="s">
        <v>839</v>
      </c>
      <c r="B418" s="235" t="s">
        <v>840</v>
      </c>
      <c r="C418" s="58" t="s">
        <v>841</v>
      </c>
      <c r="D418" s="64">
        <f t="shared" ref="D418:E418" si="117">D294+D411</f>
        <v>300</v>
      </c>
      <c r="E418" s="64">
        <f t="shared" si="117"/>
        <v>1650</v>
      </c>
      <c r="F418" s="59">
        <f t="shared" si="81"/>
        <v>550</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7029435</v>
      </c>
      <c r="E639" s="53">
        <f t="shared" si="180"/>
        <v>8141927.04</v>
      </c>
      <c r="F639" s="54">
        <f t="shared" si="119"/>
        <v>115.82619428161722</v>
      </c>
    </row>
    <row r="640" spans="1:6" ht="12.75" customHeight="1" x14ac:dyDescent="0.2">
      <c r="A640" s="55" t="s">
        <v>605</v>
      </c>
      <c r="B640" s="87" t="s">
        <v>1274</v>
      </c>
      <c r="C640" s="52" t="s">
        <v>1275</v>
      </c>
      <c r="D640" s="53">
        <f t="shared" ref="D640:E640" si="181">D413+D528</f>
        <v>7111422</v>
      </c>
      <c r="E640" s="53">
        <f t="shared" si="181"/>
        <v>8070624.6800000006</v>
      </c>
      <c r="F640" s="54">
        <f t="shared" si="119"/>
        <v>113.48819800034369</v>
      </c>
    </row>
    <row r="641" spans="1:6" ht="12.75" customHeight="1" x14ac:dyDescent="0.2">
      <c r="A641" s="55" t="s">
        <v>605</v>
      </c>
      <c r="B641" s="87" t="s">
        <v>1276</v>
      </c>
      <c r="C641" s="52" t="s">
        <v>1277</v>
      </c>
      <c r="D641" s="53">
        <f t="shared" ref="D641:E641" si="182">IF(D639&gt;=D640,D639-D640,0)</f>
        <v>0</v>
      </c>
      <c r="E641" s="53">
        <f t="shared" si="182"/>
        <v>71302.359999999404</v>
      </c>
      <c r="F641" s="54" t="str">
        <f t="shared" si="119"/>
        <v>-</v>
      </c>
    </row>
    <row r="642" spans="1:6" ht="12.75" customHeight="1" x14ac:dyDescent="0.2">
      <c r="A642" s="55" t="s">
        <v>605</v>
      </c>
      <c r="B642" s="87" t="s">
        <v>1278</v>
      </c>
      <c r="C642" s="52" t="s">
        <v>1279</v>
      </c>
      <c r="D642" s="53">
        <f t="shared" ref="D642:E642" si="183">IF(D640&gt;=D639,D640-D639,0)</f>
        <v>81987</v>
      </c>
      <c r="E642" s="53">
        <f t="shared" si="183"/>
        <v>0</v>
      </c>
      <c r="F642" s="54">
        <f t="shared" si="119"/>
        <v>0</v>
      </c>
    </row>
    <row r="643" spans="1:6" ht="24" x14ac:dyDescent="0.2">
      <c r="A643" s="62" t="s">
        <v>1280</v>
      </c>
      <c r="B643" s="87" t="s">
        <v>1281</v>
      </c>
      <c r="C643" s="63" t="s">
        <v>1280</v>
      </c>
      <c r="D643" s="53">
        <f t="shared" ref="D643:E643" si="184">IF(D416-D417+D637-D638&gt;=0,D416-D417+D637-D638,0)</f>
        <v>20567</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61419.59</v>
      </c>
      <c r="F644" s="54" t="str">
        <f t="shared" si="119"/>
        <v>-</v>
      </c>
    </row>
    <row r="645" spans="1:6" ht="24" x14ac:dyDescent="0.2">
      <c r="A645" s="55" t="s">
        <v>605</v>
      </c>
      <c r="B645" s="87" t="s">
        <v>1284</v>
      </c>
      <c r="C645" s="52" t="s">
        <v>1285</v>
      </c>
      <c r="D645" s="53">
        <f t="shared" ref="D645:E645" si="186">IF(D641+D643-D642-D644&gt;=0,D641+D643-D642-D644,0)</f>
        <v>0</v>
      </c>
      <c r="E645" s="53">
        <f t="shared" si="186"/>
        <v>9882.7699999994074</v>
      </c>
      <c r="F645" s="54" t="str">
        <f t="shared" si="119"/>
        <v>-</v>
      </c>
    </row>
    <row r="646" spans="1:6" ht="24" x14ac:dyDescent="0.2">
      <c r="A646" s="55" t="s">
        <v>605</v>
      </c>
      <c r="B646" s="87" t="s">
        <v>1286</v>
      </c>
      <c r="C646" s="52" t="s">
        <v>1287</v>
      </c>
      <c r="D646" s="53">
        <f t="shared" ref="D646:E646" si="187">IF(D642+D644-D641-D643&gt;=0,D642+D644-D641-D643,0)</f>
        <v>61420</v>
      </c>
      <c r="E646" s="53">
        <f t="shared" si="187"/>
        <v>0</v>
      </c>
      <c r="F646" s="54">
        <f t="shared" si="119"/>
        <v>0</v>
      </c>
    </row>
    <row r="647" spans="1:6" ht="24" x14ac:dyDescent="0.2">
      <c r="A647" s="57" t="s">
        <v>1288</v>
      </c>
      <c r="B647" s="235" t="s">
        <v>1289</v>
      </c>
      <c r="C647" s="58" t="s">
        <v>1288</v>
      </c>
      <c r="D647" s="245">
        <v>550777</v>
      </c>
      <c r="E647" s="245">
        <v>585991.18999999994</v>
      </c>
      <c r="F647" s="59">
        <f t="shared" si="119"/>
        <v>106.39354766085003</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30833</v>
      </c>
      <c r="E649" s="244">
        <v>18359.82</v>
      </c>
      <c r="F649" s="54">
        <f t="shared" ref="F649:F724" si="188">IF(D649&lt;&gt;0,IF(E649/D649&gt;=100,"&gt;&gt;100",E649/D649*100),"-")</f>
        <v>59.546005902766517</v>
      </c>
    </row>
    <row r="650" spans="1:6" ht="12.75" customHeight="1" x14ac:dyDescent="0.2">
      <c r="A650" s="55" t="s">
        <v>1293</v>
      </c>
      <c r="B650" s="87" t="s">
        <v>1294</v>
      </c>
      <c r="C650" s="52" t="s">
        <v>1293</v>
      </c>
      <c r="D650" s="244">
        <v>587818</v>
      </c>
      <c r="E650" s="244">
        <v>1218096.02</v>
      </c>
      <c r="F650" s="54">
        <f t="shared" si="188"/>
        <v>207.22332762861973</v>
      </c>
    </row>
    <row r="651" spans="1:6" ht="12.75" customHeight="1" x14ac:dyDescent="0.2">
      <c r="A651" s="55" t="s">
        <v>1295</v>
      </c>
      <c r="B651" s="87" t="s">
        <v>1296</v>
      </c>
      <c r="C651" s="52" t="s">
        <v>1295</v>
      </c>
      <c r="D651" s="244">
        <v>600291</v>
      </c>
      <c r="E651" s="244">
        <v>1195472.3799999999</v>
      </c>
      <c r="F651" s="54">
        <f t="shared" si="188"/>
        <v>199.14880949406202</v>
      </c>
    </row>
    <row r="652" spans="1:6" ht="24" x14ac:dyDescent="0.2">
      <c r="A652" s="55">
        <v>11</v>
      </c>
      <c r="B652" s="87" t="s">
        <v>1297</v>
      </c>
      <c r="C652" s="52" t="s">
        <v>1298</v>
      </c>
      <c r="D652" s="53">
        <f t="shared" ref="D652:E652" si="189">+D649+D650-D651</f>
        <v>18360</v>
      </c>
      <c r="E652" s="53">
        <f t="shared" si="189"/>
        <v>40983.460000000196</v>
      </c>
      <c r="F652" s="54">
        <f t="shared" si="188"/>
        <v>223.22145969499019</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56</v>
      </c>
      <c r="E654" s="264">
        <v>58</v>
      </c>
      <c r="F654" s="54">
        <f t="shared" si="188"/>
        <v>103.57142857142858</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43</v>
      </c>
      <c r="E656" s="264">
        <v>44</v>
      </c>
      <c r="F656" s="54">
        <f t="shared" si="188"/>
        <v>102.32558139534885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6436082</v>
      </c>
      <c r="E675" s="244">
        <v>7188750.9100000001</v>
      </c>
      <c r="F675" s="54">
        <f t="shared" si="188"/>
        <v>111.69452020654802</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7243</v>
      </c>
      <c r="E677" s="244">
        <v>5569</v>
      </c>
      <c r="F677" s="54">
        <f t="shared" si="188"/>
        <v>76.888029821897007</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62125</v>
      </c>
      <c r="E710" s="244">
        <v>48000</v>
      </c>
      <c r="F710" s="54">
        <f t="shared" si="188"/>
        <v>77.263581488933596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32138</v>
      </c>
      <c r="E717" s="244">
        <v>28059.68</v>
      </c>
      <c r="F717" s="54">
        <f t="shared" si="188"/>
        <v>87.309975729665808</v>
      </c>
    </row>
    <row r="718" spans="1:6" ht="12.75" customHeight="1" x14ac:dyDescent="0.2">
      <c r="A718" s="55">
        <v>32121</v>
      </c>
      <c r="B718" s="87" t="s">
        <v>1412</v>
      </c>
      <c r="C718" s="52" t="s">
        <v>1413</v>
      </c>
      <c r="D718" s="244">
        <v>94958</v>
      </c>
      <c r="E718" s="244">
        <v>126691.46</v>
      </c>
      <c r="F718" s="54">
        <f t="shared" si="188"/>
        <v>133.41841656311212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10000</v>
      </c>
      <c r="E720" s="244">
        <v>15935</v>
      </c>
      <c r="F720" s="54">
        <f t="shared" si="188"/>
        <v>159.35</v>
      </c>
    </row>
    <row r="721" spans="1:6" ht="12.75" customHeight="1" x14ac:dyDescent="0.2">
      <c r="A721" s="55" t="s">
        <v>1418</v>
      </c>
      <c r="B721" s="87" t="s">
        <v>1419</v>
      </c>
      <c r="C721" s="52" t="s">
        <v>1418</v>
      </c>
      <c r="D721" s="244">
        <v>1341</v>
      </c>
      <c r="E721" s="244"/>
      <c r="F721" s="54">
        <f t="shared" si="188"/>
        <v>0</v>
      </c>
    </row>
    <row r="722" spans="1:6" ht="12.75" customHeight="1" x14ac:dyDescent="0.2">
      <c r="A722" s="55" t="s">
        <v>1420</v>
      </c>
      <c r="B722" s="87" t="s">
        <v>1421</v>
      </c>
      <c r="C722" s="52" t="s">
        <v>1420</v>
      </c>
      <c r="D722" s="244"/>
      <c r="E722" s="244">
        <v>15923.4</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4780</v>
      </c>
      <c r="E725" s="244">
        <v>2560</v>
      </c>
      <c r="F725" s="54">
        <f t="shared" ref="F725:F979" si="190">IF(D725&lt;&gt;0,IF(E725/D725&gt;=100,"&gt;&gt;100",E725/D725*100),"-")</f>
        <v>53.556485355648533</v>
      </c>
    </row>
    <row r="726" spans="1:6" ht="12.75" customHeight="1" x14ac:dyDescent="0.2">
      <c r="A726" s="55" t="s">
        <v>1428</v>
      </c>
      <c r="B726" s="87" t="s">
        <v>1429</v>
      </c>
      <c r="C726" s="52" t="s">
        <v>1428</v>
      </c>
      <c r="D726" s="244">
        <v>6800</v>
      </c>
      <c r="E726" s="244">
        <v>7572.17</v>
      </c>
      <c r="F726" s="54">
        <f t="shared" si="190"/>
        <v>111.35544117647058</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3243</v>
      </c>
      <c r="E828" s="244">
        <v>1569</v>
      </c>
      <c r="F828" s="54">
        <f t="shared" si="190"/>
        <v>48.381128584643854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10202690</v>
      </c>
      <c r="E6" s="231">
        <f t="shared" si="0"/>
        <v>10049214.789999995</v>
      </c>
      <c r="F6" s="232">
        <f t="shared" ref="F6:F260" si="1">IF(D6&gt;0,IF(E6/D6&gt;=100,"&gt;&gt;100",E6/D6*100),"-")</f>
        <v>98.495737790719858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9545272</v>
      </c>
      <c r="E7" s="106">
        <f t="shared" si="2"/>
        <v>9302800.7499999963</v>
      </c>
      <c r="F7" s="95">
        <f t="shared" si="1"/>
        <v>97.459776421248094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165364</v>
      </c>
      <c r="E8" s="106">
        <f>E9+E10-E11</f>
        <v>165364</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165084</v>
      </c>
      <c r="E9" s="249">
        <v>165084</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280</v>
      </c>
      <c r="E10" s="249">
        <v>280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9379908</v>
      </c>
      <c r="E12" s="106">
        <f t="shared" si="3"/>
        <v>9137436.7499999963</v>
      </c>
      <c r="F12" s="95">
        <f t="shared" si="1"/>
        <v>97.414993302706137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8923425</v>
      </c>
      <c r="E13" s="106">
        <f t="shared" si="4"/>
        <v>8713481.9199999981</v>
      </c>
      <c r="F13" s="95">
        <f t="shared" si="1"/>
        <v>97.647281396997215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16795465</v>
      </c>
      <c r="E15" s="249">
        <v>16795464.899999999</v>
      </c>
      <c r="F15" s="95">
        <f t="shared" si="1"/>
        <v>99.999999404601169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7872040</v>
      </c>
      <c r="E18" s="249">
        <v>8081982.9800000004</v>
      </c>
      <c r="F18" s="95">
        <f t="shared" si="1"/>
        <v>102.66694503584841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160402</v>
      </c>
      <c r="E19" s="106">
        <f t="shared" si="5"/>
        <v>129253.6799999997</v>
      </c>
      <c r="F19" s="95">
        <f t="shared" si="1"/>
        <v>80.581090011346305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623313</v>
      </c>
      <c r="E20" s="249">
        <v>629637.18999999994</v>
      </c>
      <c r="F20" s="95">
        <f t="shared" si="1"/>
        <v>101.01460903270106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1888</v>
      </c>
      <c r="E21" s="249">
        <v>1888.05</v>
      </c>
      <c r="F21" s="95">
        <f t="shared" si="1"/>
        <v>100.00264830508473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1920444</v>
      </c>
      <c r="E22" s="249">
        <v>1920443.55</v>
      </c>
      <c r="F22" s="95">
        <f t="shared" si="1"/>
        <v>99.999976567918665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40082</v>
      </c>
      <c r="E23" s="249">
        <v>40082.21</v>
      </c>
      <c r="F23" s="95">
        <f t="shared" si="1"/>
        <v>100.0005239259518</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7327</v>
      </c>
      <c r="E24" s="249">
        <v>7327.32</v>
      </c>
      <c r="F24" s="95">
        <f t="shared" si="1"/>
        <v>100.00436740821618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7011</v>
      </c>
      <c r="E25" s="249">
        <v>7010.8</v>
      </c>
      <c r="F25" s="95">
        <f t="shared" si="1"/>
        <v>99.997147339894454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101641</v>
      </c>
      <c r="E26" s="249">
        <v>102840.22</v>
      </c>
      <c r="F26" s="95">
        <f t="shared" si="1"/>
        <v>101.17985852165955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2541304</v>
      </c>
      <c r="E28" s="249">
        <v>2579975.66</v>
      </c>
      <c r="F28" s="95">
        <f t="shared" si="1"/>
        <v>101.52172506713089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294789</v>
      </c>
      <c r="E35" s="106">
        <f t="shared" si="7"/>
        <v>294367.78000000003</v>
      </c>
      <c r="F35" s="95">
        <f t="shared" si="1"/>
        <v>99.857111357615111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295044</v>
      </c>
      <c r="E36" s="249">
        <v>294623.15000000002</v>
      </c>
      <c r="F36" s="95">
        <f t="shared" si="1"/>
        <v>99.857360258130996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255</v>
      </c>
      <c r="E40" s="249">
        <v>255.37</v>
      </c>
      <c r="F40" s="95">
        <f t="shared" si="1"/>
        <v>100.1450980392157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1292</v>
      </c>
      <c r="E45" s="106">
        <f t="shared" si="9"/>
        <v>333.3700000000008</v>
      </c>
      <c r="F45" s="95">
        <f t="shared" si="1"/>
        <v>25.802631578947434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15625</v>
      </c>
      <c r="E47" s="249">
        <v>15625</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14333</v>
      </c>
      <c r="E50" s="249">
        <v>15291.63</v>
      </c>
      <c r="F50" s="95">
        <f t="shared" si="1"/>
        <v>106.68827182027489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146908</v>
      </c>
      <c r="E54" s="249">
        <v>146802.74</v>
      </c>
      <c r="F54" s="95">
        <f t="shared" si="1"/>
        <v>99.928349715468173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146908</v>
      </c>
      <c r="E55" s="249">
        <v>146802.74</v>
      </c>
      <c r="F55" s="95">
        <f t="shared" si="1"/>
        <v>99.928349715468173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657418</v>
      </c>
      <c r="E68" s="106">
        <f t="shared" si="13"/>
        <v>746414.03999999992</v>
      </c>
      <c r="F68" s="95">
        <f t="shared" si="1"/>
        <v>113.5372076821748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18360</v>
      </c>
      <c r="E69" s="106">
        <f t="shared" si="14"/>
        <v>40983.46</v>
      </c>
      <c r="F69" s="95">
        <f t="shared" si="1"/>
        <v>223.22145969498911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16176</v>
      </c>
      <c r="E70" s="106">
        <f t="shared" si="15"/>
        <v>40983.46</v>
      </c>
      <c r="F70" s="95">
        <f t="shared" si="1"/>
        <v>253.35966864490604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16176</v>
      </c>
      <c r="E73" s="249">
        <v>40983.46</v>
      </c>
      <c r="F73" s="95">
        <f t="shared" si="1"/>
        <v>253.35966864490604</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2184</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87981</v>
      </c>
      <c r="E78" s="106">
        <f>E79+SUM(E82:E84)-E85+E86</f>
        <v>117789.39</v>
      </c>
      <c r="F78" s="95">
        <f t="shared" si="1"/>
        <v>133.88048555938215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9401.92</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87981</v>
      </c>
      <c r="E86" s="249">
        <v>108387.47</v>
      </c>
      <c r="F86" s="95">
        <f t="shared" si="1"/>
        <v>123.1941782884941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300</v>
      </c>
      <c r="E146" s="106">
        <f t="shared" si="26"/>
        <v>1650</v>
      </c>
      <c r="F146" s="95">
        <f t="shared" si="1"/>
        <v>550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300</v>
      </c>
      <c r="E159" s="249">
        <v>1650</v>
      </c>
      <c r="F159" s="95">
        <f t="shared" si="1"/>
        <v>550</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550777</v>
      </c>
      <c r="E170" s="106">
        <f t="shared" si="29"/>
        <v>585991.18999999994</v>
      </c>
      <c r="F170" s="95">
        <f t="shared" si="1"/>
        <v>106.39354766085003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550777</v>
      </c>
      <c r="E173" s="249">
        <v>585991.18999999994</v>
      </c>
      <c r="F173" s="95">
        <f t="shared" si="1"/>
        <v>106.39354766085003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10202690</v>
      </c>
      <c r="E175" s="106">
        <f t="shared" si="30"/>
        <v>10049214.789999999</v>
      </c>
      <c r="F175" s="95">
        <f t="shared" si="1"/>
        <v>98.4957377907199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718538</v>
      </c>
      <c r="E176" s="106">
        <f t="shared" si="31"/>
        <v>734881.17</v>
      </c>
      <c r="F176" s="95">
        <f t="shared" si="1"/>
        <v>102.27450322738673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718538</v>
      </c>
      <c r="E177" s="106">
        <f t="shared" si="32"/>
        <v>734881.17</v>
      </c>
      <c r="F177" s="95">
        <f t="shared" si="1"/>
        <v>102.27450322738673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553225</v>
      </c>
      <c r="E178" s="249">
        <v>588660.49</v>
      </c>
      <c r="F178" s="95">
        <f t="shared" si="1"/>
        <v>106.40525825839396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74079</v>
      </c>
      <c r="E179" s="249">
        <v>48618.06</v>
      </c>
      <c r="F179" s="95">
        <f t="shared" si="1"/>
        <v>65.630016603895839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405</v>
      </c>
      <c r="E180" s="106">
        <f t="shared" si="33"/>
        <v>742.25</v>
      </c>
      <c r="F180" s="95">
        <f t="shared" si="1"/>
        <v>183.27160493827162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405</v>
      </c>
      <c r="E183" s="249">
        <v>742.25</v>
      </c>
      <c r="F183" s="95">
        <f t="shared" si="1"/>
        <v>183.27160493827162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90829</v>
      </c>
      <c r="E188" s="249">
        <v>96860.37</v>
      </c>
      <c r="F188" s="95">
        <f t="shared" si="1"/>
        <v>106.64035715465326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9484152</v>
      </c>
      <c r="E237" s="106">
        <f t="shared" si="41"/>
        <v>9314333.6199999992</v>
      </c>
      <c r="F237" s="95">
        <f t="shared" si="1"/>
        <v>98.209451092728145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9545272</v>
      </c>
      <c r="E238" s="106">
        <f t="shared" si="42"/>
        <v>9302800.8499999996</v>
      </c>
      <c r="F238" s="95">
        <f t="shared" si="1"/>
        <v>97.459777468887211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9545272</v>
      </c>
      <c r="E239" s="106">
        <f t="shared" si="43"/>
        <v>9302800.8499999996</v>
      </c>
      <c r="F239" s="95">
        <f t="shared" si="1"/>
        <v>97.459777468887211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9545272</v>
      </c>
      <c r="E240" s="249">
        <v>9302800.8499999996</v>
      </c>
      <c r="F240" s="95">
        <f t="shared" si="1"/>
        <v>97.459777468887211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-61420</v>
      </c>
      <c r="E245" s="106">
        <f t="shared" si="45"/>
        <v>9882.77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29609.03</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v>29609.03</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61420</v>
      </c>
      <c r="E250" s="106">
        <f t="shared" si="47"/>
        <v>19726.259999999998</v>
      </c>
      <c r="F250" s="95">
        <f t="shared" si="1"/>
        <v>32.116997720612176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43027</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18393</v>
      </c>
      <c r="E252" s="249">
        <v>19726.259999999998</v>
      </c>
      <c r="F252" s="95">
        <f t="shared" si="1"/>
        <v>107.24873593214809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300</v>
      </c>
      <c r="E255" s="249">
        <v>1650</v>
      </c>
      <c r="F255" s="95">
        <f t="shared" si="1"/>
        <v>550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197661</v>
      </c>
      <c r="E259" s="106">
        <f t="shared" si="49"/>
        <v>197660.7</v>
      </c>
      <c r="F259" s="95">
        <f t="shared" si="1"/>
        <v>99.999848224991283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197661</v>
      </c>
      <c r="E260" s="250">
        <v>197660.7</v>
      </c>
      <c r="F260" s="99">
        <f t="shared" si="1"/>
        <v>99.999848224991283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300</v>
      </c>
      <c r="E264" s="249">
        <v>1650</v>
      </c>
      <c r="F264" s="95">
        <f t="shared" si="50"/>
        <v>550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87981</v>
      </c>
      <c r="E268" s="249">
        <v>108387.47</v>
      </c>
      <c r="F268" s="95">
        <f t="shared" si="50"/>
        <v>123.1941782884941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718538</v>
      </c>
      <c r="E288" s="249">
        <v>734881.17</v>
      </c>
      <c r="F288" s="95">
        <f t="shared" si="50"/>
        <v>102.27450322738673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E125" sqref="E12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7111422</v>
      </c>
      <c r="E114" s="83">
        <f t="shared" si="22"/>
        <v>8070624.6799999997</v>
      </c>
      <c r="F114" s="65">
        <f t="shared" si="1"/>
        <v>113.48819800034366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7111422</v>
      </c>
      <c r="E118" s="83">
        <f t="shared" si="24"/>
        <v>8070624.6799999997</v>
      </c>
      <c r="F118" s="65">
        <f t="shared" si="1"/>
        <v>113.48819800034366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7111422</v>
      </c>
      <c r="E120" s="251">
        <v>8070624.6799999997</v>
      </c>
      <c r="F120" s="65">
        <f t="shared" si="1"/>
        <v>113.48819800034366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7111422</v>
      </c>
      <c r="E141" s="108">
        <f t="shared" si="28"/>
        <v>8070624.6799999997</v>
      </c>
      <c r="F141" s="84">
        <f t="shared" si="1"/>
        <v>113.48819800034366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4572</v>
      </c>
      <c r="E5" s="109">
        <f t="shared" si="0"/>
        <v>4572</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4572</v>
      </c>
      <c r="E6" s="110">
        <f t="shared" si="1"/>
        <v>4572</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4572</v>
      </c>
      <c r="E7" s="110">
        <f t="shared" si="2"/>
        <v>4572</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4572</v>
      </c>
      <c r="E9" s="252">
        <v>4572</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718537.81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8290406.9099999992</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96810.37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8168525.2799999993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7207315.0599999996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838599.65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43620.14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1569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77421.429999999993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25071.26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8274063.5499999989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96810.37</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8152181.919999999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7171879.4299999997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864061.01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43282.77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1569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71389.710000000006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25071.26</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734881.16999999993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734881.17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96810.37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638070.80000000005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18346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cp:lastModifiedBy>
  <cp:lastPrinted>2023-01-30T13:55:45Z</cp:lastPrinted>
  <dcterms:created xsi:type="dcterms:W3CDTF">2022-04-01T05:14:30Z</dcterms:created>
  <dcterms:modified xsi:type="dcterms:W3CDTF">2023-01-30T13:55:53Z</dcterms:modified>
</cp:coreProperties>
</file>