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red 1\Desktop\Izvršenje financijskog plana 1-6 2026\"/>
    </mc:Choice>
  </mc:AlternateContent>
  <xr:revisionPtr revIDLastSave="0" documentId="13_ncr:1_{A42B530A-20D8-4E52-AA96-86D3FE4FAA08}" xr6:coauthVersionLast="47" xr6:coauthVersionMax="47" xr10:uidLastSave="{00000000-0000-0000-0000-000000000000}"/>
  <bookViews>
    <workbookView xWindow="-120" yWindow="-120" windowWidth="29040" windowHeight="15720" xr2:uid="{90E62EAA-A9FD-4288-B4EE-56BDD1A4F76B}"/>
  </bookViews>
  <sheets>
    <sheet name="I. OPĆI DIO" sheetId="1" r:id="rId1"/>
    <sheet name="IZVJEŠTAJ PH I RH PREMA EKONOM." sheetId="8" r:id="rId2"/>
    <sheet name="IZVJEŠTAJ PREMA FUNKCIJSKOJ KLA" sheetId="4" r:id="rId3"/>
    <sheet name="IZVJEŠTAJ PREMA IZVORIMA" sheetId="2" r:id="rId4"/>
    <sheet name="II. POSEBNI DIO " sheetId="5" r:id="rId5"/>
    <sheet name="POSEBNI IZVJEŠTAJI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9" i="8" l="1"/>
  <c r="O39" i="8" s="1"/>
  <c r="E11" i="5"/>
  <c r="F11" i="5" s="1"/>
  <c r="E55" i="5"/>
  <c r="F55" i="5" s="1"/>
  <c r="F12" i="5"/>
  <c r="F13" i="5"/>
  <c r="F14" i="5"/>
  <c r="F15" i="5"/>
  <c r="F16" i="5"/>
  <c r="F17" i="5"/>
  <c r="F18" i="5"/>
  <c r="F19" i="5"/>
  <c r="F20" i="5"/>
  <c r="F21" i="5"/>
  <c r="F22" i="5"/>
  <c r="F27" i="5"/>
  <c r="F28" i="5"/>
  <c r="F29" i="5"/>
  <c r="F30" i="5"/>
  <c r="F31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S30" i="2"/>
  <c r="R17" i="4"/>
  <c r="R18" i="4"/>
  <c r="R19" i="4"/>
  <c r="R20" i="4"/>
  <c r="R21" i="4"/>
  <c r="R22" i="4"/>
  <c r="R23" i="4"/>
  <c r="R24" i="4"/>
  <c r="R25" i="4"/>
  <c r="R26" i="4"/>
  <c r="R16" i="4"/>
  <c r="K22" i="4"/>
  <c r="K17" i="4"/>
  <c r="K10" i="4"/>
  <c r="S25" i="2"/>
  <c r="T25" i="2"/>
  <c r="T24" i="2"/>
  <c r="O12" i="2"/>
  <c r="I30" i="1"/>
  <c r="F19" i="1"/>
  <c r="N20" i="2"/>
  <c r="L21" i="2"/>
  <c r="L22" i="2"/>
  <c r="L27" i="2"/>
  <c r="N27" i="2"/>
  <c r="S13" i="2"/>
  <c r="O31" i="8"/>
  <c r="O89" i="8"/>
  <c r="M89" i="8"/>
  <c r="O87" i="8"/>
  <c r="M87" i="8"/>
  <c r="O83" i="8"/>
  <c r="M83" i="8"/>
  <c r="O32" i="8"/>
  <c r="M32" i="8"/>
  <c r="M39" i="8" l="1"/>
  <c r="L12" i="2"/>
  <c r="S12" i="2" s="1"/>
  <c r="K12" i="2"/>
  <c r="T12" i="2" s="1"/>
  <c r="M31" i="8"/>
  <c r="O25" i="8"/>
  <c r="O24" i="8"/>
  <c r="O21" i="8"/>
  <c r="O11" i="8"/>
  <c r="O10" i="8"/>
  <c r="O9" i="8"/>
  <c r="M25" i="8"/>
  <c r="M24" i="8"/>
  <c r="M21" i="8"/>
  <c r="M20" i="8"/>
  <c r="M10" i="8"/>
  <c r="M11" i="8"/>
  <c r="M18" i="8"/>
  <c r="M19" i="8"/>
  <c r="M9" i="8"/>
  <c r="N22" i="4"/>
  <c r="N17" i="4"/>
  <c r="N10" i="4"/>
  <c r="T21" i="2"/>
  <c r="T22" i="2"/>
  <c r="S20" i="2"/>
  <c r="W11" i="4"/>
  <c r="W12" i="4"/>
  <c r="V11" i="4"/>
  <c r="V12" i="4"/>
  <c r="R10" i="4"/>
  <c r="W10" i="4" s="1"/>
  <c r="T23" i="2"/>
  <c r="T17" i="2"/>
  <c r="T18" i="2"/>
  <c r="T28" i="2"/>
  <c r="T16" i="2"/>
  <c r="T13" i="2"/>
  <c r="S14" i="2"/>
  <c r="S16" i="2"/>
  <c r="S17" i="2"/>
  <c r="S18" i="2"/>
  <c r="S19" i="2"/>
  <c r="S23" i="2"/>
  <c r="S26" i="2"/>
  <c r="S28" i="2"/>
  <c r="S29" i="2"/>
  <c r="K13" i="1"/>
  <c r="I18" i="1"/>
  <c r="G18" i="1"/>
  <c r="K17" i="1"/>
  <c r="J17" i="1"/>
  <c r="K16" i="1"/>
  <c r="J16" i="1"/>
  <c r="I15" i="1"/>
  <c r="G15" i="1"/>
  <c r="J13" i="1"/>
  <c r="N16" i="4" l="1"/>
  <c r="V10" i="4"/>
  <c r="K15" i="1"/>
  <c r="J18" i="1"/>
  <c r="K18" i="1"/>
  <c r="J15" i="1"/>
  <c r="I19" i="1"/>
  <c r="I29" i="1" s="1"/>
</calcChain>
</file>

<file path=xl/sharedStrings.xml><?xml version="1.0" encoding="utf-8"?>
<sst xmlns="http://schemas.openxmlformats.org/spreadsheetml/2006/main" count="465" uniqueCount="283">
  <si>
    <t>SREDNJA ŠKOLA IVANA LUCIĆA - TROGIR</t>
  </si>
  <si>
    <t>I. OPĆI DIO</t>
  </si>
  <si>
    <t>SAŽETAK RAČUNA PRIHODA I RASHODA</t>
  </si>
  <si>
    <t>BROJČANA OZNAKA I NAZIV</t>
  </si>
  <si>
    <t>INDEKS</t>
  </si>
  <si>
    <t>INDEKS**</t>
  </si>
  <si>
    <t>6=5/2*100</t>
  </si>
  <si>
    <t>7=5/3*100</t>
  </si>
  <si>
    <t>6 PRIHODI POSLOVANJA</t>
  </si>
  <si>
    <t>7 PRIHODI OD PRODAJE NEFINANCIJSKE IMOVINE</t>
  </si>
  <si>
    <t>/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</si>
  <si>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</si>
  <si>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</si>
  <si>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</si>
  <si>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</si>
  <si>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</si>
  <si>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</si>
  <si>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</si>
  <si>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</si>
  <si>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</si>
  <si>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</si>
  <si>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</si>
  <si>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>KONTO</t>
  </si>
  <si>
    <t>POZICIJA</t>
  </si>
  <si>
    <t>VRSTA RASHODA / IZDATAKA</t>
  </si>
  <si>
    <t>SVEUKUPNO RASHODI</t>
  </si>
  <si>
    <t>Izvor 1.1.1 Opći prihodi i primici</t>
  </si>
  <si>
    <t>Izvor 3.2.1 Vlastiti prihodi PK</t>
  </si>
  <si>
    <t>Izvor 3.2.2 Vlastiti prihodi PK - prenesena sredstva</t>
  </si>
  <si>
    <t>Izvor 4.4.1 Prihodi za posebne namjene-Decentralizacija</t>
  </si>
  <si>
    <t>Izvor 4.8.1 Prihodi za posebne namjene PK</t>
  </si>
  <si>
    <t>Izvor 4.8.2 Prihodi za posebne namjene PK - prenesena sredstva</t>
  </si>
  <si>
    <t>Izvor 5.3.1 Pomoći EU</t>
  </si>
  <si>
    <t>Izvor 5.3.2 Pomoći EU - prenesena sredstva</t>
  </si>
  <si>
    <t>Izvor 6.2.1 Donacije PK</t>
  </si>
  <si>
    <t>Izvor 6.2.2 Donacije PK - prenesena sredstva</t>
  </si>
  <si>
    <t>Funkcijska 0922 Više srednjoškolsko obrazovanje</t>
  </si>
  <si>
    <t>31</t>
  </si>
  <si>
    <t>Rashodi za zaposlene</t>
  </si>
  <si>
    <t>32</t>
  </si>
  <si>
    <t>Materijalni rashodi</t>
  </si>
  <si>
    <t>34</t>
  </si>
  <si>
    <t>Financijski rashodi</t>
  </si>
  <si>
    <t>42</t>
  </si>
  <si>
    <t>Rashodi za nabavu proizvedene dugotrajne imovine</t>
  </si>
  <si>
    <t>Funkcijska 0960 Dodatne usluge u obrazovanju</t>
  </si>
  <si>
    <t>38</t>
  </si>
  <si>
    <t xml:space="preserve">IZVJEŠTAJ O IZVRŠENJU FINANCIJSKOG PLANA </t>
  </si>
  <si>
    <t>IZVJEŠTAJ PREMA FUNKCIJSKOJ KLASIFIKACIJI - UKUPNO</t>
  </si>
  <si>
    <t xml:space="preserve">IZVJEŠTAJ PREMA FUNKCIJSKOJ KLASIFIKACIJI </t>
  </si>
  <si>
    <t>IZVJEŠTAJ O IZVRŠENJU FINANCIJSKOG PLANA</t>
  </si>
  <si>
    <t>Aktivnost A00 4001A400103 Natjecanja, manifestacije i ostalo</t>
  </si>
  <si>
    <t>Aktivnost A00 4001A400104 e - Škole</t>
  </si>
  <si>
    <t>Aktivnost A00 4001A400115 Osobni pomoćnici i pomoćnici u nastavi</t>
  </si>
  <si>
    <t>Aktivnost A00 4001T400111 Opskrba školskih ustanova higijenskim potrepštinama za učenice</t>
  </si>
  <si>
    <t>Aktivnost A00 4040A404001 Rashodi djelatnosti</t>
  </si>
  <si>
    <t>Aktivnost A00 4040A404003 Izgradnja i uređenje objekata te nabava i održavanje opreme</t>
  </si>
  <si>
    <t>II.  POSEBNI DIO</t>
  </si>
  <si>
    <t xml:space="preserve">IZVJEŠTAJ PO PROGREMSKOJ KLASIFIKACIJI </t>
  </si>
  <si>
    <t xml:space="preserve">IZVJEŠTAJ PREMA IZVORIMA FINANCIRANJA </t>
  </si>
  <si>
    <t>Proračunski korisnik:  SREDNJA ŠKOLA IVANA LUCIĆA - TROGIR</t>
  </si>
  <si>
    <t>Izvjestaj o danim zajmovima i potraživanjima po danim zajmovima s opisom</t>
  </si>
  <si>
    <t>Izvještaj o stanju nenaplaćenih potraživanja za prihode</t>
  </si>
  <si>
    <t>Izvještaj o stanju nepodmirenih dospjelih obveza</t>
  </si>
  <si>
    <t>Izvještaj o stanju potencijalnih obveza po osnovi sudskih sporova s opisom</t>
  </si>
  <si>
    <t>Rashodi za donacije, kazne, naknade šteta i kapitalne pomoći</t>
  </si>
  <si>
    <t>Program A00 4001 Razvoj odgojno obrazovnog sustava</t>
  </si>
  <si>
    <t>Aktivnost A00 4001T400122 ULJP 2021.-2027. - Učimo zajedno VII</t>
  </si>
  <si>
    <t>Program A00 4040 Srednjoškolsko obrazovanje</t>
  </si>
  <si>
    <t>1.</t>
  </si>
  <si>
    <t>2.</t>
  </si>
  <si>
    <t>3.</t>
  </si>
  <si>
    <t>4.</t>
  </si>
  <si>
    <t>SVEUKUPNO PRIHODI</t>
  </si>
  <si>
    <t>63</t>
  </si>
  <si>
    <t>Pomoći iz inozemstva i od subjekata unutar općeg proračuna</t>
  </si>
  <si>
    <t>636120</t>
  </si>
  <si>
    <t>Tekuće pomoći iz državnog proračuna proračunskim korisnicima proračuna JLP(R)S</t>
  </si>
  <si>
    <t>P0595</t>
  </si>
  <si>
    <t>P0925</t>
  </si>
  <si>
    <t>64</t>
  </si>
  <si>
    <t>Prihodi od imovine</t>
  </si>
  <si>
    <t>65</t>
  </si>
  <si>
    <t>Prihodi od upravnih i administrativnih pristojbi, pristojbi po posebnim propisima i naknada</t>
  </si>
  <si>
    <t>652640</t>
  </si>
  <si>
    <t>Sufinanciranje cijene usluge, participacije i sl.</t>
  </si>
  <si>
    <t>652690</t>
  </si>
  <si>
    <t>Ostali nespomenuti prihodi po posebnim propisima</t>
  </si>
  <si>
    <t>66</t>
  </si>
  <si>
    <t>Prihodi od prodaje proizvoda i robe te pruženih usluga, prihodi od donacija te povrati po protestira</t>
  </si>
  <si>
    <t>663110</t>
  </si>
  <si>
    <t>Tekuće donacije od fizičkih osoba</t>
  </si>
  <si>
    <t>663130</t>
  </si>
  <si>
    <t>Tekuće donacije od trgovačkih društava</t>
  </si>
  <si>
    <t>663230</t>
  </si>
  <si>
    <t>Kapitalne donacije od trgovačkih društava</t>
  </si>
  <si>
    <t>Kazne, upravne mjere i ostali prihodi</t>
  </si>
  <si>
    <t>Ostali prihodi</t>
  </si>
  <si>
    <t>311110</t>
  </si>
  <si>
    <t>Plaće za zaposlene</t>
  </si>
  <si>
    <t>313210</t>
  </si>
  <si>
    <t>Doprinosi za obvezno zdravstveno osiguranje</t>
  </si>
  <si>
    <t>312120</t>
  </si>
  <si>
    <t>Nagrade</t>
  </si>
  <si>
    <t>312160</t>
  </si>
  <si>
    <t>Regres za godišnji odmor</t>
  </si>
  <si>
    <t>311310</t>
  </si>
  <si>
    <t>Plaće za prekovremeni rad</t>
  </si>
  <si>
    <t>321110</t>
  </si>
  <si>
    <t>Dnevnice za službeni put u zemlji</t>
  </si>
  <si>
    <t>321120</t>
  </si>
  <si>
    <t>Dnevnice za službeni put u inozemstvu</t>
  </si>
  <si>
    <t>321130</t>
  </si>
  <si>
    <t>Naknade za smještaj na službenom putu u zemlji</t>
  </si>
  <si>
    <t>321150</t>
  </si>
  <si>
    <t>Naknade za prijevoz na službenom putu u zemlji</t>
  </si>
  <si>
    <t>321190</t>
  </si>
  <si>
    <t>Ostali rashodi za službena putovanja</t>
  </si>
  <si>
    <t>321210</t>
  </si>
  <si>
    <t>Naknade za prijevoz na posao i s posla</t>
  </si>
  <si>
    <t>321310</t>
  </si>
  <si>
    <t>Seminari, savjetovanja i simpoziji</t>
  </si>
  <si>
    <t>322110</t>
  </si>
  <si>
    <t>Uredski materijal</t>
  </si>
  <si>
    <t>322120</t>
  </si>
  <si>
    <t>Literatura (publikacije, časopisi, glasila, knjige i ostalo)</t>
  </si>
  <si>
    <t>322130</t>
  </si>
  <si>
    <t>Arhivski materijal</t>
  </si>
  <si>
    <t>322140</t>
  </si>
  <si>
    <t>Materijal i sredstva za čišćenje i održavanje</t>
  </si>
  <si>
    <t>322160</t>
  </si>
  <si>
    <t>Materijal za higijenske potrebe i njegu</t>
  </si>
  <si>
    <t>322190</t>
  </si>
  <si>
    <t>Ostali materijal za potrebe redovnog poslovanja</t>
  </si>
  <si>
    <t>322310</t>
  </si>
  <si>
    <t>Električna energija</t>
  </si>
  <si>
    <t>322390</t>
  </si>
  <si>
    <t>Ostali materijal za proizvodnju energije (ugljen, drva, teško ulje)</t>
  </si>
  <si>
    <t>322440</t>
  </si>
  <si>
    <t>Ostali materijal i dijelovi za tekuće i investicijsko održavanje</t>
  </si>
  <si>
    <t>322510</t>
  </si>
  <si>
    <t>Sitni inventar</t>
  </si>
  <si>
    <t>322710</t>
  </si>
  <si>
    <t>Službena, radna i zaštitna odjeća i obuća</t>
  </si>
  <si>
    <t>323110</t>
  </si>
  <si>
    <t>Usluge telefona, telefaksa</t>
  </si>
  <si>
    <t>323130</t>
  </si>
  <si>
    <t>Poštarina (pisma, tiskanice i sl.)</t>
  </si>
  <si>
    <t>323210</t>
  </si>
  <si>
    <t>Usluge tekućeg i investicijskog održavanja građevinskih objekata</t>
  </si>
  <si>
    <t>323220</t>
  </si>
  <si>
    <t>Usluge tekućeg i investicijskog održavanja postrojenja i opreme</t>
  </si>
  <si>
    <t>323410</t>
  </si>
  <si>
    <t>Opskrba vodom</t>
  </si>
  <si>
    <t>323420</t>
  </si>
  <si>
    <t>Iznošenje i odvoz smeća</t>
  </si>
  <si>
    <t>323430</t>
  </si>
  <si>
    <t>Deratizacija i dezinsekcija</t>
  </si>
  <si>
    <t>323440</t>
  </si>
  <si>
    <t>Dimnjačarske i ekološke usluge</t>
  </si>
  <si>
    <t>323490</t>
  </si>
  <si>
    <t>Ostale komunalne usluge</t>
  </si>
  <si>
    <t>323520</t>
  </si>
  <si>
    <t>Zakupnine i najamnine za građevinske objekte</t>
  </si>
  <si>
    <t>323610</t>
  </si>
  <si>
    <t>Obvezni i preventivni zdravstveni pregledi zaposlenika</t>
  </si>
  <si>
    <t>323790</t>
  </si>
  <si>
    <t>Ostale intelektualne usluge</t>
  </si>
  <si>
    <t>323890</t>
  </si>
  <si>
    <t>Ostale računalne usluge</t>
  </si>
  <si>
    <t>323990</t>
  </si>
  <si>
    <t>Ostale nespomenute usluge</t>
  </si>
  <si>
    <t>329310</t>
  </si>
  <si>
    <t>Reprezentacija</t>
  </si>
  <si>
    <t>329410</t>
  </si>
  <si>
    <t>Tuzemne članarine</t>
  </si>
  <si>
    <t>329990</t>
  </si>
  <si>
    <t>Ostali nespomenuti rashodi poslovanja</t>
  </si>
  <si>
    <t>323910</t>
  </si>
  <si>
    <t>Grafičke i tiskarske usluge, usluge kopiranja i uvezivanja i slično</t>
  </si>
  <si>
    <t>329510</t>
  </si>
  <si>
    <t>Upravne i administrativne pristojbe</t>
  </si>
  <si>
    <t>324110</t>
  </si>
  <si>
    <t>Naknade troškova službenog puta</t>
  </si>
  <si>
    <t>343110</t>
  </si>
  <si>
    <t>Usluge banaka</t>
  </si>
  <si>
    <t>381210</t>
  </si>
  <si>
    <t>Tekuće donacije u naravi humanitarnim organizacijama</t>
  </si>
  <si>
    <t>422110</t>
  </si>
  <si>
    <t>Računala i računalna oprema</t>
  </si>
  <si>
    <t>3/2*100</t>
  </si>
  <si>
    <t>3/1*100</t>
  </si>
  <si>
    <t>PLANIRANO 2025.</t>
  </si>
  <si>
    <t>P0454</t>
  </si>
  <si>
    <t>636130</t>
  </si>
  <si>
    <t>Tekuće pomoći proračunskim korisnicima iz proračuna JLP(R)S koji im nije nadležan</t>
  </si>
  <si>
    <t>P0452</t>
  </si>
  <si>
    <t>P0453</t>
  </si>
  <si>
    <t>P0455</t>
  </si>
  <si>
    <t>321320</t>
  </si>
  <si>
    <t>Tečajevi i stručni ispiti</t>
  </si>
  <si>
    <t>321410</t>
  </si>
  <si>
    <t>Naknada za korištenje privatnog automobila u službene svrhe</t>
  </si>
  <si>
    <t>323190</t>
  </si>
  <si>
    <t>Ostale usluge za komunikaciju i prijevoz</t>
  </si>
  <si>
    <t>323390</t>
  </si>
  <si>
    <t>Ostale usluge promidžbe i informiranja</t>
  </si>
  <si>
    <t>323960</t>
  </si>
  <si>
    <t>Usluge čuvanja imovine i osoba</t>
  </si>
  <si>
    <t xml:space="preserve">Tekuće pomoći iz državnog proračuna temeljem EU prijenosa </t>
  </si>
  <si>
    <t>IZVJEŠTAJ O PRIHODIMA I RASHODIMA PREMA EKONOMSKOJ KLASIFIKACIJI</t>
  </si>
  <si>
    <t>Knjige</t>
  </si>
  <si>
    <t>7=6/5*100</t>
  </si>
  <si>
    <t>8=6/4*100</t>
  </si>
  <si>
    <t>312110</t>
  </si>
  <si>
    <t>Bonus za uspješan rad</t>
  </si>
  <si>
    <t>422120</t>
  </si>
  <si>
    <t>Uredski namještaj</t>
  </si>
  <si>
    <t>422710</t>
  </si>
  <si>
    <t>Uređaji</t>
  </si>
  <si>
    <t>424110</t>
  </si>
  <si>
    <t>Naknade građanima i kućanstvima na temelju osiguranja i druge naknade</t>
  </si>
  <si>
    <t>372210</t>
  </si>
  <si>
    <t>Sufinanciranje cijene prijevoza</t>
  </si>
  <si>
    <t>OSTVARENJE/ IZVRŠENJE 2025</t>
  </si>
  <si>
    <t>Izvor 1.2.1 Predfinanciranje EU projekata</t>
  </si>
  <si>
    <t>PLANIRANO 2026.</t>
  </si>
  <si>
    <t>Izvor 5.0.1K Pomoći PK</t>
  </si>
  <si>
    <t>Izvor 5.0.1Viš Pomoći PK - prenesena sredstva</t>
  </si>
  <si>
    <t>37</t>
  </si>
  <si>
    <t>OSTVARENJE/ IZVRŠENJE 
2025.</t>
  </si>
  <si>
    <t>IZVORNI PLAN ILI REBALANS 2026.*</t>
  </si>
  <si>
    <t>TEKUĆI PLAN 2026.*</t>
  </si>
  <si>
    <t xml:space="preserve">OSTVARENJE/ IZVRŠENJE 2026. </t>
  </si>
  <si>
    <t>1 - 6 2026.</t>
  </si>
  <si>
    <t>Izvor 5.0.1Ž Pomoći iz držaavnog proračuna SDŽ</t>
  </si>
  <si>
    <t>Izvor 5.6.1.Ž   Europski Socijalni fond plus -SDŽ</t>
  </si>
  <si>
    <t>Naknada građanima i kućanstvima na temelju osiguranja i druge naknade</t>
  </si>
  <si>
    <t>OSTVARENJEIZVRŠENJE 1-6 2025</t>
  </si>
  <si>
    <t>OSTVARENO 1-6 2026.</t>
  </si>
  <si>
    <t>OSTVARENO 1- 6 2026.</t>
  </si>
  <si>
    <t>Aktivnost A00 4001A400118 Nabava udžbenika i drugih obrazovnih materijala</t>
  </si>
  <si>
    <t>Aktivnost A00 4001A400125 Knjižnična građa u školskim knjižnicama</t>
  </si>
  <si>
    <t>Aktivnost A00 4001T400159 Preventivni projekti OŠ i SŠ</t>
  </si>
  <si>
    <t>Aktivnost A00 4001T400167 Potpora učenicima raseljenima iz Ukrajine</t>
  </si>
  <si>
    <t>OSTVARENO1-6 2026</t>
  </si>
  <si>
    <t>Stanje novčanih sredstava na računu na 01.01.2026. i 30.06.2026.</t>
  </si>
  <si>
    <t>01.01.2026. 14.768,68 eura 30.06.2026. 10.379,41 eura</t>
  </si>
  <si>
    <r>
      <t>Posebni izvještaji uz Godišnji izvještaj o izvršenju FP za 2026.</t>
    </r>
    <r>
      <rPr>
        <b/>
        <sz val="12"/>
        <color indexed="8"/>
        <rFont val="Times New Roman"/>
        <family val="1"/>
        <charset val="238"/>
      </rPr>
      <t xml:space="preserve">  Pravilnik o polugodišnjem i godišnjem izvještaju o izvršenju proračuna </t>
    </r>
    <r>
      <rPr>
        <b/>
        <sz val="12"/>
        <color theme="1"/>
        <rFont val="Times New Roman"/>
        <family val="1"/>
        <charset val="238"/>
      </rPr>
      <t>NN 85/23</t>
    </r>
  </si>
  <si>
    <t>Izvještaj o zaduživanju na domaćem i stranom tržištu novca i kapitala na dan 30.06.2026.</t>
  </si>
  <si>
    <t>(temeljem članka 25. Pravilnika o polugodišnjem i godišnjem izvještaju o izvršenju proračuna, Narodne novine 85/23)</t>
  </si>
  <si>
    <t>Proračunski korisnik: SREDNJA ŠKOLA IVANA LUCIĆA - TROGIR</t>
  </si>
  <si>
    <t>Vrsta instrumenta zaduženja (kredit, zajam, leasing…)</t>
  </si>
  <si>
    <t>Datum odobrenja zaduženja</t>
  </si>
  <si>
    <t>Dokument o zaduženju</t>
  </si>
  <si>
    <t>Namjena zaduženja</t>
  </si>
  <si>
    <t>5.</t>
  </si>
  <si>
    <t>Davatelj kredita / zajma</t>
  </si>
  <si>
    <t>6.</t>
  </si>
  <si>
    <t>Ukupni iznos glavnice u  EUR</t>
  </si>
  <si>
    <t>7.</t>
  </si>
  <si>
    <t xml:space="preserve">Ukupni iznos kamata u EUR </t>
  </si>
  <si>
    <t>8.</t>
  </si>
  <si>
    <t>Rok otplate</t>
  </si>
  <si>
    <t>9.</t>
  </si>
  <si>
    <t>Broj anuiteta godišnje</t>
  </si>
  <si>
    <t>10.</t>
  </si>
  <si>
    <t>Kamatna stopa</t>
  </si>
  <si>
    <t>11.</t>
  </si>
  <si>
    <t>Otplaćeno ukupno glavnice u EUR na dan 30.06.2026.</t>
  </si>
  <si>
    <t>12.</t>
  </si>
  <si>
    <t>Otplaćeno ukupno kamata u EUR na dan 30.06.2026.</t>
  </si>
  <si>
    <t>13.</t>
  </si>
  <si>
    <t>Nedospjela glavnica u EUR na dan 30.06.2026.</t>
  </si>
  <si>
    <t>14.</t>
  </si>
  <si>
    <t>Stanje glavnice na početku 2026. u EUR</t>
  </si>
  <si>
    <t>15.</t>
  </si>
  <si>
    <t>Stanje glavnice na kraju 2026. u EUR</t>
  </si>
  <si>
    <t>OSTVARENJE IZVRŠENJE 2025.</t>
  </si>
  <si>
    <t>PLAN 2026</t>
  </si>
  <si>
    <t>OSTVARENJE / IZVRŠENJE 1 - 6 2026.</t>
  </si>
  <si>
    <t>OSTVARENjE/ IZVRŠENJE 1-6 2026.</t>
  </si>
  <si>
    <t>5/4*100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</si>
</sst>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1A]d\.m\.yyyy\."/>
    <numFmt numFmtId="165" formatCode="[$-1041A]h:mm"/>
    <numFmt numFmtId="166" formatCode="[$-1041A]#,##0.00;\-#,##0.00"/>
    <numFmt numFmtId="167" formatCode="[$-1041A]#,##0.00%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charset val="238"/>
    </font>
    <font>
      <b/>
      <sz val="11.95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charset val="238"/>
    </font>
    <font>
      <b/>
      <sz val="8"/>
      <color theme="1"/>
      <name val="Arial"/>
      <charset val="238"/>
    </font>
    <font>
      <sz val="11"/>
      <name val="Calibri"/>
      <family val="2"/>
      <charset val="238"/>
      <scheme val="minor"/>
    </font>
    <font>
      <b/>
      <sz val="8"/>
      <name val="Arial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9"/>
      <name val="Tahoma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charset val="238"/>
    </font>
    <font>
      <b/>
      <sz val="9"/>
      <name val="Tahoma"/>
      <family val="2"/>
      <charset val="238"/>
    </font>
    <font>
      <sz val="8"/>
      <name val="Calibri"/>
      <family val="2"/>
      <charset val="238"/>
      <scheme val="minor"/>
    </font>
    <font>
      <sz val="10"/>
      <name val="Arial"/>
    </font>
    <font>
      <sz val="8"/>
      <color indexed="8"/>
      <name val="Arial"/>
      <family val="2"/>
      <charset val="238"/>
    </font>
    <font>
      <sz val="12"/>
      <color theme="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indexed="0"/>
      </patternFill>
    </fill>
    <fill>
      <patternFill patternType="solid">
        <fgColor theme="7" tint="0.59999389629810485"/>
        <bgColor indexed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0"/>
      </patternFill>
    </fill>
    <fill>
      <patternFill patternType="solid">
        <fgColor theme="7" tint="0.39997558519241921"/>
        <bgColor indexed="64"/>
      </patternFill>
    </fill>
  </fills>
  <borders count="4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2" borderId="1" applyNumberFormat="0" applyFont="0" applyAlignment="0" applyProtection="0"/>
    <xf numFmtId="0" fontId="10" fillId="0" borderId="0"/>
    <xf numFmtId="0" fontId="31" fillId="0" borderId="0"/>
    <xf numFmtId="9" fontId="1" fillId="0" borderId="0" applyFont="0" applyFill="0" applyBorder="0" applyAlignment="0" applyProtection="0"/>
  </cellStyleXfs>
  <cellXfs count="361">
    <xf numFmtId="0" fontId="0" fillId="0" borderId="0" xfId="0"/>
    <xf numFmtId="0" fontId="0" fillId="0" borderId="0" xfId="0"/>
    <xf numFmtId="0" fontId="6" fillId="0" borderId="0" xfId="0" applyFont="1" applyAlignment="1" applyProtection="1">
      <alignment horizontal="center" vertical="top" wrapText="1" readingOrder="1"/>
      <protection locked="0"/>
    </xf>
    <xf numFmtId="0" fontId="9" fillId="0" borderId="2" xfId="0" quotePrefix="1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/>
    </xf>
    <xf numFmtId="4" fontId="3" fillId="5" borderId="2" xfId="0" applyNumberFormat="1" applyFont="1" applyFill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4" fontId="10" fillId="3" borderId="2" xfId="0" applyNumberFormat="1" applyFont="1" applyFill="1" applyBorder="1" applyAlignment="1">
      <alignment vertical="center" wrapText="1"/>
    </xf>
    <xf numFmtId="0" fontId="9" fillId="0" borderId="2" xfId="0" quotePrefix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 wrapText="1"/>
    </xf>
    <xf numFmtId="4" fontId="10" fillId="0" borderId="2" xfId="0" applyNumberFormat="1" applyFont="1" applyBorder="1" applyAlignment="1">
      <alignment vertical="center" wrapText="1"/>
    </xf>
    <xf numFmtId="4" fontId="10" fillId="5" borderId="2" xfId="0" applyNumberFormat="1" applyFont="1" applyFill="1" applyBorder="1" applyAlignment="1">
      <alignment vertical="center" wrapText="1"/>
    </xf>
    <xf numFmtId="0" fontId="4" fillId="0" borderId="0" xfId="0" applyFont="1"/>
    <xf numFmtId="0" fontId="0" fillId="0" borderId="0" xfId="0" applyAlignment="1"/>
    <xf numFmtId="0" fontId="6" fillId="0" borderId="0" xfId="0" applyFont="1" applyAlignment="1" applyProtection="1">
      <alignment vertical="top" readingOrder="1"/>
      <protection locked="0"/>
    </xf>
    <xf numFmtId="0" fontId="7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right" vertical="center"/>
    </xf>
    <xf numFmtId="0" fontId="3" fillId="4" borderId="14" xfId="0" quotePrefix="1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right"/>
    </xf>
    <xf numFmtId="4" fontId="10" fillId="3" borderId="10" xfId="0" applyNumberFormat="1" applyFont="1" applyFill="1" applyBorder="1" applyAlignment="1">
      <alignment vertical="center" wrapText="1"/>
    </xf>
    <xf numFmtId="3" fontId="3" fillId="0" borderId="10" xfId="0" applyNumberFormat="1" applyFont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0" fontId="3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4" fontId="10" fillId="0" borderId="10" xfId="0" applyNumberFormat="1" applyFont="1" applyBorder="1" applyAlignment="1">
      <alignment horizontal="right" vertical="center" wrapText="1"/>
    </xf>
    <xf numFmtId="4" fontId="3" fillId="0" borderId="10" xfId="0" applyNumberFormat="1" applyFont="1" applyBorder="1" applyAlignment="1">
      <alignment horizontal="right"/>
    </xf>
    <xf numFmtId="4" fontId="3" fillId="5" borderId="10" xfId="0" applyNumberFormat="1" applyFont="1" applyFill="1" applyBorder="1" applyAlignment="1">
      <alignment horizontal="right"/>
    </xf>
    <xf numFmtId="0" fontId="19" fillId="0" borderId="0" xfId="0" applyFont="1"/>
    <xf numFmtId="0" fontId="20" fillId="0" borderId="0" xfId="0" applyFont="1" applyAlignment="1">
      <alignment horizontal="left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2" fillId="13" borderId="15" xfId="0" applyFont="1" applyFill="1" applyBorder="1" applyAlignment="1">
      <alignment horizontal="center" vertical="center" wrapText="1"/>
    </xf>
    <xf numFmtId="0" fontId="22" fillId="13" borderId="16" xfId="0" applyFont="1" applyFill="1" applyBorder="1" applyAlignment="1">
      <alignment horizontal="center" vertical="center" wrapText="1"/>
    </xf>
    <xf numFmtId="0" fontId="22" fillId="13" borderId="17" xfId="0" applyFont="1" applyFill="1" applyBorder="1" applyAlignment="1">
      <alignment horizontal="center" vertical="center" wrapText="1"/>
    </xf>
    <xf numFmtId="0" fontId="22" fillId="13" borderId="18" xfId="0" applyFont="1" applyFill="1" applyBorder="1" applyAlignment="1">
      <alignment horizontal="center" vertical="center" wrapText="1"/>
    </xf>
    <xf numFmtId="4" fontId="23" fillId="0" borderId="19" xfId="0" applyNumberFormat="1" applyFont="1" applyBorder="1"/>
    <xf numFmtId="4" fontId="23" fillId="0" borderId="20" xfId="0" applyNumberFormat="1" applyFont="1" applyBorder="1" applyAlignment="1">
      <alignment wrapText="1"/>
    </xf>
    <xf numFmtId="4" fontId="23" fillId="0" borderId="21" xfId="0" applyNumberFormat="1" applyFont="1" applyBorder="1"/>
    <xf numFmtId="4" fontId="23" fillId="0" borderId="22" xfId="0" applyNumberFormat="1" applyFont="1" applyBorder="1"/>
    <xf numFmtId="4" fontId="23" fillId="0" borderId="23" xfId="0" applyNumberFormat="1" applyFont="1" applyBorder="1" applyAlignment="1">
      <alignment horizontal="center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 wrapText="1"/>
    </xf>
    <xf numFmtId="0" fontId="0" fillId="0" borderId="0" xfId="0"/>
    <xf numFmtId="0" fontId="3" fillId="0" borderId="0" xfId="0" applyFont="1" applyAlignment="1" applyProtection="1">
      <alignment vertical="top" wrapText="1" readingOrder="1"/>
      <protection locked="0"/>
    </xf>
    <xf numFmtId="0" fontId="4" fillId="0" borderId="0" xfId="0" applyFont="1"/>
    <xf numFmtId="0" fontId="0" fillId="0" borderId="0" xfId="0"/>
    <xf numFmtId="0" fontId="12" fillId="8" borderId="0" xfId="0" applyFont="1" applyFill="1" applyBorder="1" applyAlignment="1" applyProtection="1">
      <alignment vertical="top" wrapText="1" readingOrder="1"/>
      <protection locked="0"/>
    </xf>
    <xf numFmtId="0" fontId="0" fillId="3" borderId="0" xfId="0" applyFont="1" applyFill="1" applyBorder="1"/>
    <xf numFmtId="166" fontId="12" fillId="8" borderId="0" xfId="0" applyNumberFormat="1" applyFont="1" applyFill="1" applyBorder="1" applyAlignment="1" applyProtection="1">
      <alignment vertical="top" wrapText="1" readingOrder="1"/>
      <protection locked="0"/>
    </xf>
    <xf numFmtId="10" fontId="12" fillId="8" borderId="0" xfId="0" applyNumberFormat="1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6" fillId="0" borderId="0" xfId="0" applyFont="1" applyAlignment="1" applyProtection="1">
      <alignment horizontal="center" vertical="center" wrapText="1" readingOrder="1"/>
      <protection locked="0"/>
    </xf>
    <xf numFmtId="0" fontId="18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4" fontId="26" fillId="12" borderId="2" xfId="0" applyNumberFormat="1" applyFont="1" applyFill="1" applyBorder="1"/>
    <xf numFmtId="0" fontId="16" fillId="9" borderId="27" xfId="0" applyFont="1" applyFill="1" applyBorder="1" applyAlignment="1" applyProtection="1">
      <alignment horizontal="center" vertical="center" wrapText="1"/>
      <protection locked="0"/>
    </xf>
    <xf numFmtId="4" fontId="15" fillId="17" borderId="2" xfId="0" applyNumberFormat="1" applyFont="1" applyFill="1" applyBorder="1"/>
    <xf numFmtId="4" fontId="15" fillId="3" borderId="2" xfId="0" applyNumberFormat="1" applyFont="1" applyFill="1" applyBorder="1"/>
    <xf numFmtId="4" fontId="15" fillId="15" borderId="2" xfId="0" applyNumberFormat="1" applyFont="1" applyFill="1" applyBorder="1"/>
    <xf numFmtId="4" fontId="15" fillId="17" borderId="2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10" fontId="14" fillId="10" borderId="30" xfId="0" applyNumberFormat="1" applyFont="1" applyFill="1" applyBorder="1" applyAlignment="1" applyProtection="1">
      <alignment vertical="top" wrapText="1" readingOrder="1"/>
      <protection locked="0"/>
    </xf>
    <xf numFmtId="10" fontId="12" fillId="11" borderId="2" xfId="0" applyNumberFormat="1" applyFont="1" applyFill="1" applyBorder="1" applyAlignment="1" applyProtection="1">
      <alignment vertical="top" wrapText="1" readingOrder="1"/>
      <protection locked="0"/>
    </xf>
    <xf numFmtId="0" fontId="16" fillId="9" borderId="32" xfId="0" applyFont="1" applyFill="1" applyBorder="1" applyAlignment="1" applyProtection="1">
      <alignment horizontal="center" vertical="center" wrapText="1"/>
      <protection locked="0"/>
    </xf>
    <xf numFmtId="0" fontId="16" fillId="9" borderId="33" xfId="0" applyFont="1" applyFill="1" applyBorder="1" applyAlignment="1" applyProtection="1">
      <alignment horizontal="center" vertical="center" wrapText="1" readingOrder="1"/>
      <protection locked="0"/>
    </xf>
    <xf numFmtId="0" fontId="16" fillId="9" borderId="28" xfId="0" applyFont="1" applyFill="1" applyBorder="1" applyAlignment="1" applyProtection="1">
      <alignment vertical="center" wrapText="1" readingOrder="1"/>
      <protection locked="0"/>
    </xf>
    <xf numFmtId="0" fontId="16" fillId="9" borderId="29" xfId="0" applyFont="1" applyFill="1" applyBorder="1" applyAlignment="1" applyProtection="1">
      <alignment horizontal="center" vertical="center" wrapText="1" readingOrder="1"/>
      <protection locked="0"/>
    </xf>
    <xf numFmtId="4" fontId="16" fillId="9" borderId="2" xfId="0" applyNumberFormat="1" applyFont="1" applyFill="1" applyBorder="1"/>
    <xf numFmtId="167" fontId="16" fillId="7" borderId="25" xfId="0" applyNumberFormat="1" applyFont="1" applyFill="1" applyBorder="1" applyAlignment="1" applyProtection="1">
      <alignment vertical="top" wrapText="1" readingOrder="1"/>
      <protection locked="0"/>
    </xf>
    <xf numFmtId="167" fontId="16" fillId="11" borderId="2" xfId="0" applyNumberFormat="1" applyFont="1" applyFill="1" applyBorder="1" applyAlignment="1" applyProtection="1">
      <alignment vertical="top" wrapText="1" readingOrder="1"/>
      <protection locked="0"/>
    </xf>
    <xf numFmtId="167" fontId="16" fillId="11" borderId="10" xfId="0" applyNumberFormat="1" applyFont="1" applyFill="1" applyBorder="1" applyAlignment="1" applyProtection="1">
      <alignment vertical="top" wrapText="1" readingOrder="1"/>
      <protection locked="0"/>
    </xf>
    <xf numFmtId="10" fontId="26" fillId="0" borderId="26" xfId="0" applyNumberFormat="1" applyFont="1" applyBorder="1" applyAlignment="1">
      <alignment horizontal="center" vertical="top"/>
    </xf>
    <xf numFmtId="10" fontId="26" fillId="12" borderId="8" xfId="0" applyNumberFormat="1" applyFont="1" applyFill="1" applyBorder="1" applyAlignment="1">
      <alignment horizontal="center" vertical="top"/>
    </xf>
    <xf numFmtId="10" fontId="26" fillId="12" borderId="11" xfId="0" applyNumberFormat="1" applyFont="1" applyFill="1" applyBorder="1" applyAlignment="1">
      <alignment horizontal="center" vertical="top"/>
    </xf>
    <xf numFmtId="0" fontId="2" fillId="9" borderId="32" xfId="0" applyFont="1" applyFill="1" applyBorder="1" applyAlignment="1" applyProtection="1">
      <alignment vertical="top" wrapText="1"/>
      <protection locked="0"/>
    </xf>
    <xf numFmtId="0" fontId="9" fillId="9" borderId="33" xfId="0" applyFont="1" applyFill="1" applyBorder="1" applyAlignment="1" applyProtection="1">
      <alignment horizontal="center" vertical="center" wrapText="1" readingOrder="1"/>
      <protection locked="0"/>
    </xf>
    <xf numFmtId="0" fontId="9" fillId="9" borderId="28" xfId="0" applyFont="1" applyFill="1" applyBorder="1" applyAlignment="1" applyProtection="1">
      <alignment horizontal="center" vertical="center" wrapText="1" readingOrder="1"/>
      <protection locked="0"/>
    </xf>
    <xf numFmtId="0" fontId="9" fillId="9" borderId="29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/>
    <xf numFmtId="0" fontId="0" fillId="0" borderId="0" xfId="0"/>
    <xf numFmtId="0" fontId="0" fillId="0" borderId="0" xfId="0"/>
    <xf numFmtId="0" fontId="26" fillId="0" borderId="0" xfId="0" applyFont="1"/>
    <xf numFmtId="166" fontId="0" fillId="0" borderId="0" xfId="0" applyNumberFormat="1"/>
    <xf numFmtId="4" fontId="26" fillId="12" borderId="2" xfId="0" applyNumberFormat="1" applyFont="1" applyFill="1" applyBorder="1" applyAlignment="1">
      <alignment vertical="top"/>
    </xf>
    <xf numFmtId="0" fontId="0" fillId="12" borderId="2" xfId="0" applyFont="1" applyFill="1" applyBorder="1" applyAlignment="1">
      <alignment vertical="top"/>
    </xf>
    <xf numFmtId="4" fontId="16" fillId="9" borderId="30" xfId="0" applyNumberFormat="1" applyFont="1" applyFill="1" applyBorder="1"/>
    <xf numFmtId="0" fontId="0" fillId="0" borderId="0" xfId="0"/>
    <xf numFmtId="0" fontId="6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6" fillId="0" borderId="0" xfId="0" applyFont="1" applyAlignment="1" applyProtection="1">
      <alignment horizontal="center" vertical="top" wrapText="1" readingOrder="1"/>
      <protection locked="0"/>
    </xf>
    <xf numFmtId="4" fontId="0" fillId="0" borderId="0" xfId="0" applyNumberFormat="1"/>
    <xf numFmtId="4" fontId="15" fillId="15" borderId="2" xfId="0" applyNumberFormat="1" applyFont="1" applyFill="1" applyBorder="1" applyAlignment="1">
      <alignment vertical="center"/>
    </xf>
    <xf numFmtId="0" fontId="2" fillId="0" borderId="0" xfId="0" applyFont="1"/>
    <xf numFmtId="4" fontId="16" fillId="9" borderId="2" xfId="0" applyNumberFormat="1" applyFont="1" applyFill="1" applyBorder="1" applyAlignment="1">
      <alignment vertical="center"/>
    </xf>
    <xf numFmtId="0" fontId="0" fillId="0" borderId="0" xfId="0"/>
    <xf numFmtId="0" fontId="3" fillId="4" borderId="13" xfId="0" quotePrefix="1" applyFont="1" applyFill="1" applyBorder="1" applyAlignment="1">
      <alignment horizontal="center" vertical="center" wrapText="1"/>
    </xf>
    <xf numFmtId="0" fontId="13" fillId="3" borderId="2" xfId="0" applyFont="1" applyFill="1" applyBorder="1"/>
    <xf numFmtId="0" fontId="16" fillId="9" borderId="27" xfId="0" applyFont="1" applyFill="1" applyBorder="1" applyAlignment="1" applyProtection="1">
      <alignment horizontal="center" vertical="center" wrapText="1" readingOrder="1"/>
      <protection locked="0"/>
    </xf>
    <xf numFmtId="0" fontId="16" fillId="9" borderId="27" xfId="0" applyFont="1" applyFill="1" applyBorder="1" applyAlignment="1" applyProtection="1">
      <alignment vertical="center" wrapText="1" readingOrder="1"/>
      <protection locked="0"/>
    </xf>
    <xf numFmtId="0" fontId="16" fillId="9" borderId="32" xfId="0" applyFont="1" applyFill="1" applyBorder="1" applyAlignment="1" applyProtection="1">
      <alignment horizontal="center" vertical="center" wrapText="1" readingOrder="1"/>
      <protection locked="0"/>
    </xf>
    <xf numFmtId="166" fontId="15" fillId="8" borderId="2" xfId="0" applyNumberFormat="1" applyFont="1" applyFill="1" applyBorder="1" applyAlignment="1" applyProtection="1">
      <alignment horizontal="right" vertical="center" wrapText="1" readingOrder="1"/>
      <protection locked="0"/>
    </xf>
    <xf numFmtId="10" fontId="15" fillId="8" borderId="2" xfId="0" applyNumberFormat="1" applyFont="1" applyFill="1" applyBorder="1" applyAlignment="1" applyProtection="1">
      <alignment horizontal="right" vertical="center" wrapText="1" readingOrder="1"/>
      <protection locked="0"/>
    </xf>
    <xf numFmtId="166" fontId="15" fillId="16" borderId="2" xfId="0" applyNumberFormat="1" applyFont="1" applyFill="1" applyBorder="1" applyAlignment="1" applyProtection="1">
      <alignment horizontal="right" vertical="center" wrapText="1" readingOrder="1"/>
      <protection locked="0"/>
    </xf>
    <xf numFmtId="0" fontId="25" fillId="7" borderId="2" xfId="0" applyFont="1" applyFill="1" applyBorder="1" applyAlignment="1" applyProtection="1">
      <alignment horizontal="center" vertical="center" wrapText="1" readingOrder="1"/>
      <protection locked="0"/>
    </xf>
    <xf numFmtId="166" fontId="16" fillId="10" borderId="2" xfId="0" applyNumberFormat="1" applyFont="1" applyFill="1" applyBorder="1" applyAlignment="1" applyProtection="1">
      <alignment horizontal="right" vertical="center" wrapText="1" readingOrder="1"/>
      <protection locked="0"/>
    </xf>
    <xf numFmtId="166" fontId="15" fillId="14" borderId="2" xfId="0" applyNumberFormat="1" applyFont="1" applyFill="1" applyBorder="1" applyAlignment="1" applyProtection="1">
      <alignment horizontal="right" vertical="center" wrapText="1" readingOrder="1"/>
      <protection locked="0"/>
    </xf>
    <xf numFmtId="10" fontId="15" fillId="14" borderId="2" xfId="0" applyNumberFormat="1" applyFont="1" applyFill="1" applyBorder="1" applyAlignment="1" applyProtection="1">
      <alignment horizontal="right" vertical="center" wrapText="1" readingOrder="1"/>
      <protection locked="0"/>
    </xf>
    <xf numFmtId="166" fontId="28" fillId="8" borderId="2" xfId="0" applyNumberFormat="1" applyFont="1" applyFill="1" applyBorder="1" applyAlignment="1" applyProtection="1">
      <alignment horizontal="right" vertical="center" wrapText="1" readingOrder="1"/>
      <protection locked="0"/>
    </xf>
    <xf numFmtId="166" fontId="28" fillId="14" borderId="2" xfId="0" applyNumberFormat="1" applyFont="1" applyFill="1" applyBorder="1" applyAlignment="1" applyProtection="1">
      <alignment horizontal="right" vertical="center" wrapText="1" readingOrder="1"/>
      <protection locked="0"/>
    </xf>
    <xf numFmtId="0" fontId="17" fillId="9" borderId="13" xfId="0" applyFont="1" applyFill="1" applyBorder="1" applyAlignment="1" applyProtection="1">
      <alignment vertical="top" wrapText="1"/>
      <protection locked="0"/>
    </xf>
    <xf numFmtId="0" fontId="16" fillId="10" borderId="13" xfId="0" applyFont="1" applyFill="1" applyBorder="1" applyAlignment="1" applyProtection="1">
      <alignment horizontal="center" vertical="center" wrapText="1" readingOrder="1"/>
      <protection locked="0"/>
    </xf>
    <xf numFmtId="0" fontId="2" fillId="9" borderId="14" xfId="0" applyFont="1" applyFill="1" applyBorder="1" applyAlignment="1">
      <alignment horizontal="center" vertical="center"/>
    </xf>
    <xf numFmtId="0" fontId="25" fillId="7" borderId="7" xfId="0" applyFont="1" applyFill="1" applyBorder="1" applyAlignment="1" applyProtection="1">
      <alignment horizontal="center" vertical="center" wrapText="1" readingOrder="1"/>
      <protection locked="0"/>
    </xf>
    <xf numFmtId="0" fontId="0" fillId="0" borderId="8" xfId="0" applyBorder="1"/>
    <xf numFmtId="0" fontId="16" fillId="10" borderId="7" xfId="0" applyFont="1" applyFill="1" applyBorder="1" applyAlignment="1" applyProtection="1">
      <alignment vertical="center" wrapText="1" readingOrder="1"/>
      <protection locked="0"/>
    </xf>
    <xf numFmtId="10" fontId="26" fillId="9" borderId="8" xfId="0" applyNumberFormat="1" applyFont="1" applyFill="1" applyBorder="1"/>
    <xf numFmtId="0" fontId="15" fillId="14" borderId="7" xfId="0" applyFont="1" applyFill="1" applyBorder="1" applyAlignment="1" applyProtection="1">
      <alignment vertical="center" wrapText="1" readingOrder="1"/>
      <protection locked="0"/>
    </xf>
    <xf numFmtId="10" fontId="27" fillId="15" borderId="8" xfId="0" applyNumberFormat="1" applyFont="1" applyFill="1" applyBorder="1"/>
    <xf numFmtId="0" fontId="15" fillId="16" borderId="7" xfId="0" applyFont="1" applyFill="1" applyBorder="1" applyAlignment="1" applyProtection="1">
      <alignment vertical="center" wrapText="1" readingOrder="1"/>
      <protection locked="0"/>
    </xf>
    <xf numFmtId="10" fontId="27" fillId="17" borderId="8" xfId="0" applyNumberFormat="1" applyFont="1" applyFill="1" applyBorder="1"/>
    <xf numFmtId="0" fontId="15" fillId="8" borderId="7" xfId="0" applyFont="1" applyFill="1" applyBorder="1" applyAlignment="1" applyProtection="1">
      <alignment vertical="center" wrapText="1" readingOrder="1"/>
      <protection locked="0"/>
    </xf>
    <xf numFmtId="10" fontId="27" fillId="0" borderId="8" xfId="0" applyNumberFormat="1" applyFont="1" applyBorder="1"/>
    <xf numFmtId="0" fontId="15" fillId="8" borderId="7" xfId="0" applyFont="1" applyFill="1" applyBorder="1" applyAlignment="1" applyProtection="1">
      <alignment horizontal="left" vertical="center" wrapText="1" readingOrder="1"/>
      <protection locked="0"/>
    </xf>
    <xf numFmtId="10" fontId="27" fillId="15" borderId="8" xfId="0" applyNumberFormat="1" applyFont="1" applyFill="1" applyBorder="1" applyAlignment="1">
      <alignment vertical="center"/>
    </xf>
    <xf numFmtId="10" fontId="27" fillId="17" borderId="8" xfId="0" applyNumberFormat="1" applyFont="1" applyFill="1" applyBorder="1" applyAlignment="1">
      <alignment vertical="center"/>
    </xf>
    <xf numFmtId="0" fontId="15" fillId="14" borderId="7" xfId="0" applyFont="1" applyFill="1" applyBorder="1" applyAlignment="1" applyProtection="1">
      <alignment horizontal="left" vertical="center" wrapText="1" readingOrder="1"/>
      <protection locked="0"/>
    </xf>
    <xf numFmtId="0" fontId="28" fillId="14" borderId="7" xfId="0" applyFont="1" applyFill="1" applyBorder="1" applyAlignment="1" applyProtection="1">
      <alignment vertical="center" wrapText="1" readingOrder="1"/>
      <protection locked="0"/>
    </xf>
    <xf numFmtId="10" fontId="15" fillId="15" borderId="8" xfId="0" applyNumberFormat="1" applyFont="1" applyFill="1" applyBorder="1"/>
    <xf numFmtId="0" fontId="28" fillId="8" borderId="7" xfId="0" applyFont="1" applyFill="1" applyBorder="1" applyAlignment="1" applyProtection="1">
      <alignment vertical="center" wrapText="1" readingOrder="1"/>
      <protection locked="0"/>
    </xf>
    <xf numFmtId="10" fontId="15" fillId="3" borderId="8" xfId="0" applyNumberFormat="1" applyFont="1" applyFill="1" applyBorder="1"/>
    <xf numFmtId="0" fontId="13" fillId="3" borderId="8" xfId="0" applyFont="1" applyFill="1" applyBorder="1"/>
    <xf numFmtId="0" fontId="28" fillId="8" borderId="9" xfId="0" applyFont="1" applyFill="1" applyBorder="1" applyAlignment="1" applyProtection="1">
      <alignment vertical="center" wrapText="1" readingOrder="1"/>
      <protection locked="0"/>
    </xf>
    <xf numFmtId="4" fontId="15" fillId="3" borderId="10" xfId="0" applyNumberFormat="1" applyFont="1" applyFill="1" applyBorder="1"/>
    <xf numFmtId="166" fontId="28" fillId="8" borderId="10" xfId="0" applyNumberFormat="1" applyFont="1" applyFill="1" applyBorder="1" applyAlignment="1" applyProtection="1">
      <alignment horizontal="right" vertical="center" wrapText="1" readingOrder="1"/>
      <protection locked="0"/>
    </xf>
    <xf numFmtId="0" fontId="13" fillId="3" borderId="10" xfId="0" applyFont="1" applyFill="1" applyBorder="1"/>
    <xf numFmtId="0" fontId="13" fillId="3" borderId="11" xfId="0" applyFont="1" applyFill="1" applyBorder="1"/>
    <xf numFmtId="4" fontId="10" fillId="2" borderId="2" xfId="1" applyNumberFormat="1" applyFont="1" applyBorder="1" applyAlignment="1">
      <alignment vertical="center"/>
    </xf>
    <xf numFmtId="3" fontId="3" fillId="2" borderId="2" xfId="1" applyNumberFormat="1" applyFont="1" applyBorder="1" applyAlignment="1">
      <alignment horizontal="right"/>
    </xf>
    <xf numFmtId="0" fontId="10" fillId="2" borderId="2" xfId="1" applyFont="1" applyBorder="1" applyAlignment="1">
      <alignment vertical="center"/>
    </xf>
    <xf numFmtId="3" fontId="3" fillId="2" borderId="8" xfId="1" applyNumberFormat="1" applyFont="1" applyBorder="1" applyAlignment="1">
      <alignment horizontal="right"/>
    </xf>
    <xf numFmtId="0" fontId="4" fillId="2" borderId="7" xfId="1" applyFont="1" applyBorder="1" applyAlignment="1">
      <alignment horizontal="left" vertical="center"/>
    </xf>
    <xf numFmtId="4" fontId="3" fillId="2" borderId="2" xfId="1" quotePrefix="1" applyNumberFormat="1" applyFont="1" applyBorder="1" applyAlignment="1">
      <alignment horizontal="right" wrapText="1"/>
    </xf>
    <xf numFmtId="4" fontId="3" fillId="2" borderId="2" xfId="1" applyNumberFormat="1" applyFont="1" applyBorder="1" applyAlignment="1">
      <alignment horizontal="right" vertical="center" wrapText="1"/>
    </xf>
    <xf numFmtId="4" fontId="3" fillId="2" borderId="2" xfId="1" applyNumberFormat="1" applyFont="1" applyBorder="1" applyAlignment="1">
      <alignment horizontal="center" vertical="center" wrapText="1"/>
    </xf>
    <xf numFmtId="0" fontId="3" fillId="2" borderId="2" xfId="1" applyFont="1" applyBorder="1" applyAlignment="1">
      <alignment horizontal="center" vertical="center" wrapText="1"/>
    </xf>
    <xf numFmtId="0" fontId="3" fillId="2" borderId="8" xfId="1" applyFont="1" applyBorder="1" applyAlignment="1">
      <alignment horizontal="center" vertical="center" wrapText="1"/>
    </xf>
    <xf numFmtId="10" fontId="26" fillId="9" borderId="35" xfId="0" applyNumberFormat="1" applyFont="1" applyFill="1" applyBorder="1"/>
    <xf numFmtId="10" fontId="26" fillId="12" borderId="8" xfId="0" applyNumberFormat="1" applyFont="1" applyFill="1" applyBorder="1"/>
    <xf numFmtId="10" fontId="26" fillId="12" borderId="8" xfId="0" applyNumberFormat="1" applyFont="1" applyFill="1" applyBorder="1" applyAlignment="1">
      <alignment vertical="top"/>
    </xf>
    <xf numFmtId="4" fontId="26" fillId="12" borderId="10" xfId="0" applyNumberFormat="1" applyFont="1" applyFill="1" applyBorder="1"/>
    <xf numFmtId="0" fontId="15" fillId="8" borderId="7" xfId="0" applyFont="1" applyFill="1" applyBorder="1" applyAlignment="1" applyProtection="1">
      <alignment vertical="top" wrapText="1" readingOrder="1"/>
      <protection locked="0"/>
    </xf>
    <xf numFmtId="167" fontId="15" fillId="8" borderId="8" xfId="0" applyNumberFormat="1" applyFont="1" applyFill="1" applyBorder="1" applyAlignment="1" applyProtection="1">
      <alignment vertical="top" wrapText="1" readingOrder="1"/>
      <protection locked="0"/>
    </xf>
    <xf numFmtId="0" fontId="15" fillId="8" borderId="9" xfId="0" applyFont="1" applyFill="1" applyBorder="1" applyAlignment="1" applyProtection="1">
      <alignment vertical="top" wrapText="1" readingOrder="1"/>
      <protection locked="0"/>
    </xf>
    <xf numFmtId="0" fontId="9" fillId="9" borderId="27" xfId="0" applyFont="1" applyFill="1" applyBorder="1" applyAlignment="1" applyProtection="1">
      <alignment horizontal="center" vertical="center" wrapText="1" readingOrder="1"/>
      <protection locked="0"/>
    </xf>
    <xf numFmtId="0" fontId="9" fillId="9" borderId="32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/>
    <xf numFmtId="0" fontId="3" fillId="4" borderId="13" xfId="0" quotePrefix="1" applyFont="1" applyFill="1" applyBorder="1" applyAlignment="1">
      <alignment horizontal="center" vertical="center" wrapText="1"/>
    </xf>
    <xf numFmtId="0" fontId="0" fillId="12" borderId="2" xfId="0" applyFont="1" applyFill="1" applyBorder="1"/>
    <xf numFmtId="166" fontId="12" fillId="11" borderId="2" xfId="0" applyNumberFormat="1" applyFont="1" applyFill="1" applyBorder="1" applyAlignment="1" applyProtection="1">
      <alignment vertical="top" wrapText="1" readingOrder="1"/>
      <protection locked="0"/>
    </xf>
    <xf numFmtId="0" fontId="0" fillId="12" borderId="10" xfId="0" applyFont="1" applyFill="1" applyBorder="1"/>
    <xf numFmtId="166" fontId="12" fillId="11" borderId="10" xfId="0" applyNumberFormat="1" applyFont="1" applyFill="1" applyBorder="1" applyAlignment="1" applyProtection="1">
      <alignment vertical="top" wrapText="1" readingOrder="1"/>
      <protection locked="0"/>
    </xf>
    <xf numFmtId="166" fontId="12" fillId="11" borderId="2" xfId="0" applyNumberFormat="1" applyFont="1" applyFill="1" applyBorder="1" applyAlignment="1" applyProtection="1">
      <alignment horizontal="right" vertical="top" wrapText="1" readingOrder="1"/>
      <protection locked="0"/>
    </xf>
    <xf numFmtId="166" fontId="15" fillId="8" borderId="2" xfId="0" applyNumberFormat="1" applyFont="1" applyFill="1" applyBorder="1" applyAlignment="1" applyProtection="1">
      <alignment vertical="top" wrapText="1" readingOrder="1"/>
      <protection locked="0"/>
    </xf>
    <xf numFmtId="0" fontId="15" fillId="8" borderId="2" xfId="0" applyFont="1" applyFill="1" applyBorder="1" applyAlignment="1" applyProtection="1">
      <alignment vertical="top" wrapText="1" readingOrder="1"/>
      <protection locked="0"/>
    </xf>
    <xf numFmtId="0" fontId="15" fillId="8" borderId="10" xfId="0" applyFont="1" applyFill="1" applyBorder="1" applyAlignment="1" applyProtection="1">
      <alignment vertical="top" wrapText="1" readingOrder="1"/>
      <protection locked="0"/>
    </xf>
    <xf numFmtId="166" fontId="15" fillId="8" borderId="10" xfId="0" applyNumberFormat="1" applyFont="1" applyFill="1" applyBorder="1" applyAlignment="1" applyProtection="1">
      <alignment vertical="top" wrapText="1" readingOrder="1"/>
      <protection locked="0"/>
    </xf>
    <xf numFmtId="166" fontId="16" fillId="8" borderId="2" xfId="0" applyNumberFormat="1" applyFont="1" applyFill="1" applyBorder="1" applyAlignment="1" applyProtection="1">
      <alignment vertical="top" wrapText="1" readingOrder="1"/>
      <protection locked="0"/>
    </xf>
    <xf numFmtId="166" fontId="16" fillId="18" borderId="2" xfId="0" applyNumberFormat="1" applyFont="1" applyFill="1" applyBorder="1" applyAlignment="1" applyProtection="1">
      <alignment vertical="top" wrapText="1" readingOrder="1"/>
      <protection locked="0"/>
    </xf>
    <xf numFmtId="0" fontId="19" fillId="0" borderId="0" xfId="0" applyFont="1" applyAlignment="1">
      <alignment horizontal="center"/>
    </xf>
    <xf numFmtId="4" fontId="26" fillId="12" borderId="13" xfId="0" applyNumberFormat="1" applyFont="1" applyFill="1" applyBorder="1"/>
    <xf numFmtId="10" fontId="12" fillId="11" borderId="13" xfId="0" applyNumberFormat="1" applyFont="1" applyFill="1" applyBorder="1" applyAlignment="1" applyProtection="1">
      <alignment vertical="top" wrapText="1" readingOrder="1"/>
      <protection locked="0"/>
    </xf>
    <xf numFmtId="10" fontId="26" fillId="12" borderId="14" xfId="0" applyNumberFormat="1" applyFont="1" applyFill="1" applyBorder="1"/>
    <xf numFmtId="0" fontId="27" fillId="0" borderId="0" xfId="0" applyFont="1"/>
    <xf numFmtId="0" fontId="15" fillId="8" borderId="2" xfId="0" applyFont="1" applyFill="1" applyBorder="1" applyAlignment="1" applyProtection="1">
      <alignment horizontal="left" vertical="top" wrapText="1" readingOrder="1"/>
      <protection locked="0"/>
    </xf>
    <xf numFmtId="0" fontId="32" fillId="9" borderId="12" xfId="0" applyFont="1" applyFill="1" applyBorder="1" applyAlignment="1" applyProtection="1">
      <alignment vertical="top" wrapText="1" readingOrder="1"/>
      <protection locked="0"/>
    </xf>
    <xf numFmtId="0" fontId="32" fillId="9" borderId="13" xfId="0" applyFont="1" applyFill="1" applyBorder="1" applyAlignment="1" applyProtection="1">
      <alignment vertical="top" wrapText="1" readingOrder="1"/>
      <protection locked="0"/>
    </xf>
    <xf numFmtId="0" fontId="32" fillId="9" borderId="14" xfId="0" applyFont="1" applyFill="1" applyBorder="1" applyAlignment="1" applyProtection="1">
      <alignment horizontal="right" vertical="top" wrapText="1" readingOrder="1"/>
      <protection locked="0"/>
    </xf>
    <xf numFmtId="167" fontId="15" fillId="11" borderId="8" xfId="0" applyNumberFormat="1" applyFont="1" applyFill="1" applyBorder="1" applyAlignment="1" applyProtection="1">
      <alignment vertical="top" wrapText="1" readingOrder="1"/>
      <protection locked="0"/>
    </xf>
    <xf numFmtId="0" fontId="0" fillId="3" borderId="0" xfId="0" applyFill="1"/>
    <xf numFmtId="166" fontId="16" fillId="20" borderId="2" xfId="0" applyNumberFormat="1" applyFont="1" applyFill="1" applyBorder="1" applyAlignment="1" applyProtection="1">
      <alignment vertical="top" wrapText="1" readingOrder="1"/>
      <protection locked="0"/>
    </xf>
    <xf numFmtId="166" fontId="16" fillId="16" borderId="2" xfId="0" applyNumberFormat="1" applyFont="1" applyFill="1" applyBorder="1" applyAlignment="1" applyProtection="1">
      <alignment vertical="top" wrapText="1" readingOrder="1"/>
      <protection locked="0"/>
    </xf>
    <xf numFmtId="0" fontId="3" fillId="9" borderId="12" xfId="0" applyFont="1" applyFill="1" applyBorder="1" applyAlignment="1" applyProtection="1">
      <alignment vertical="top" wrapText="1" readingOrder="1"/>
      <protection locked="0"/>
    </xf>
    <xf numFmtId="0" fontId="3" fillId="9" borderId="13" xfId="0" applyFont="1" applyFill="1" applyBorder="1" applyAlignment="1" applyProtection="1">
      <alignment vertical="top" wrapText="1" readingOrder="1"/>
      <protection locked="0"/>
    </xf>
    <xf numFmtId="0" fontId="3" fillId="9" borderId="7" xfId="0" applyFont="1" applyFill="1" applyBorder="1" applyAlignment="1" applyProtection="1">
      <alignment horizontal="center" vertical="top" wrapText="1" readingOrder="1"/>
      <protection locked="0"/>
    </xf>
    <xf numFmtId="0" fontId="3" fillId="9" borderId="2" xfId="0" applyFont="1" applyFill="1" applyBorder="1" applyAlignment="1" applyProtection="1">
      <alignment horizontal="center" vertical="top" wrapText="1" readingOrder="1"/>
      <protection locked="0"/>
    </xf>
    <xf numFmtId="0" fontId="27" fillId="0" borderId="0" xfId="0" applyFont="1" applyAlignment="1"/>
    <xf numFmtId="10" fontId="27" fillId="0" borderId="8" xfId="4" applyNumberFormat="1" applyFont="1" applyBorder="1"/>
    <xf numFmtId="0" fontId="3" fillId="9" borderId="13" xfId="0" applyFont="1" applyFill="1" applyBorder="1" applyAlignment="1" applyProtection="1">
      <alignment horizontal="center" vertical="top" wrapText="1" readingOrder="1"/>
      <protection locked="0"/>
    </xf>
    <xf numFmtId="0" fontId="3" fillId="9" borderId="14" xfId="0" applyFont="1" applyFill="1" applyBorder="1" applyAlignment="1" applyProtection="1">
      <alignment horizontal="center" vertical="top" wrapText="1" readingOrder="1"/>
      <protection locked="0"/>
    </xf>
    <xf numFmtId="10" fontId="26" fillId="19" borderId="8" xfId="4" applyNumberFormat="1" applyFont="1" applyFill="1" applyBorder="1"/>
    <xf numFmtId="10" fontId="26" fillId="21" borderId="8" xfId="4" applyNumberFormat="1" applyFont="1" applyFill="1" applyBorder="1"/>
    <xf numFmtId="10" fontId="26" fillId="17" borderId="8" xfId="4" applyNumberFormat="1" applyFont="1" applyFill="1" applyBorder="1"/>
    <xf numFmtId="10" fontId="26" fillId="0" borderId="8" xfId="4" applyNumberFormat="1" applyFont="1" applyBorder="1" applyAlignment="1">
      <alignment vertical="center"/>
    </xf>
    <xf numFmtId="0" fontId="2" fillId="3" borderId="0" xfId="0" applyFont="1" applyFill="1"/>
    <xf numFmtId="0" fontId="19" fillId="0" borderId="0" xfId="0" applyFont="1" applyAlignment="1"/>
    <xf numFmtId="0" fontId="4" fillId="0" borderId="0" xfId="0" applyFont="1" applyAlignment="1"/>
    <xf numFmtId="0" fontId="26" fillId="0" borderId="0" xfId="0" applyFont="1" applyAlignment="1"/>
    <xf numFmtId="0" fontId="6" fillId="0" borderId="0" xfId="0" applyFont="1" applyAlignment="1" applyProtection="1">
      <alignment horizontal="center" readingOrder="1"/>
      <protection locked="0"/>
    </xf>
    <xf numFmtId="0" fontId="33" fillId="0" borderId="0" xfId="0" applyFont="1"/>
    <xf numFmtId="0" fontId="33" fillId="0" borderId="0" xfId="0" applyFont="1" applyAlignment="1">
      <alignment horizontal="left"/>
    </xf>
    <xf numFmtId="0" fontId="0" fillId="0" borderId="0" xfId="0" applyAlignment="1">
      <alignment horizontal="left"/>
    </xf>
    <xf numFmtId="0" fontId="34" fillId="0" borderId="0" xfId="0" applyFont="1" applyAlignment="1"/>
    <xf numFmtId="0" fontId="35" fillId="0" borderId="12" xfId="0" applyFont="1" applyBorder="1" applyAlignment="1">
      <alignment horizontal="center"/>
    </xf>
    <xf numFmtId="0" fontId="35" fillId="0" borderId="7" xfId="0" applyFont="1" applyBorder="1" applyAlignment="1">
      <alignment horizontal="center"/>
    </xf>
    <xf numFmtId="16" fontId="35" fillId="0" borderId="7" xfId="0" applyNumberFormat="1" applyFont="1" applyBorder="1" applyAlignment="1">
      <alignment horizontal="center"/>
    </xf>
    <xf numFmtId="0" fontId="35" fillId="0" borderId="9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7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3" fillId="2" borderId="7" xfId="1" quotePrefix="1" applyFont="1" applyBorder="1" applyAlignment="1">
      <alignment horizontal="left" wrapText="1"/>
    </xf>
    <xf numFmtId="0" fontId="3" fillId="2" borderId="2" xfId="1" quotePrefix="1" applyFont="1" applyBorder="1" applyAlignment="1">
      <alignment horizontal="left" wrapText="1"/>
    </xf>
    <xf numFmtId="0" fontId="4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vertical="center" wrapText="1"/>
    </xf>
    <xf numFmtId="0" fontId="4" fillId="0" borderId="7" xfId="0" quotePrefix="1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4" fillId="3" borderId="9" xfId="0" quotePrefix="1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vertical="center" wrapText="1"/>
    </xf>
    <xf numFmtId="0" fontId="4" fillId="3" borderId="0" xfId="0" applyFont="1" applyFill="1" applyAlignment="1">
      <alignment horizontal="left" vertical="center" wrapText="1"/>
    </xf>
    <xf numFmtId="0" fontId="3" fillId="6" borderId="12" xfId="0" quotePrefix="1" applyFont="1" applyFill="1" applyBorder="1" applyAlignment="1">
      <alignment horizontal="center" vertical="center" wrapText="1"/>
    </xf>
    <xf numFmtId="0" fontId="3" fillId="6" borderId="13" xfId="0" quotePrefix="1" applyFont="1" applyFill="1" applyBorder="1" applyAlignment="1">
      <alignment horizontal="center" vertical="center" wrapText="1"/>
    </xf>
    <xf numFmtId="0" fontId="9" fillId="0" borderId="7" xfId="0" quotePrefix="1" applyFont="1" applyBorder="1" applyAlignment="1">
      <alignment horizontal="center" vertical="center" wrapText="1"/>
    </xf>
    <xf numFmtId="0" fontId="9" fillId="0" borderId="2" xfId="0" quotePrefix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7" xfId="0" quotePrefix="1" applyFont="1" applyBorder="1" applyAlignment="1">
      <alignment horizontal="left" vertical="center" wrapText="1"/>
    </xf>
    <xf numFmtId="0" fontId="3" fillId="0" borderId="0" xfId="0" applyFont="1" applyAlignment="1" applyProtection="1">
      <alignment vertical="top" wrapText="1" readingOrder="1"/>
      <protection locked="0"/>
    </xf>
    <xf numFmtId="0" fontId="4" fillId="0" borderId="0" xfId="0" applyFont="1"/>
    <xf numFmtId="0" fontId="5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6" fillId="0" borderId="0" xfId="0" applyFont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horizontal="center" vertical="top" readingOrder="1"/>
      <protection locked="0"/>
    </xf>
    <xf numFmtId="0" fontId="4" fillId="3" borderId="0" xfId="0" applyFont="1" applyFill="1" applyBorder="1" applyAlignment="1">
      <alignment horizontal="left" vertical="center" wrapText="1"/>
    </xf>
    <xf numFmtId="0" fontId="3" fillId="4" borderId="12" xfId="0" quotePrefix="1" applyFont="1" applyFill="1" applyBorder="1" applyAlignment="1">
      <alignment horizontal="center" vertical="center" wrapText="1"/>
    </xf>
    <xf numFmtId="0" fontId="3" fillId="4" borderId="13" xfId="0" quotePrefix="1" applyFont="1" applyFill="1" applyBorder="1" applyAlignment="1">
      <alignment horizontal="center" vertical="center" wrapText="1"/>
    </xf>
    <xf numFmtId="0" fontId="9" fillId="0" borderId="7" xfId="0" quotePrefix="1" applyFont="1" applyBorder="1" applyAlignment="1">
      <alignment horizontal="center" wrapText="1"/>
    </xf>
    <xf numFmtId="0" fontId="9" fillId="0" borderId="2" xfId="0" quotePrefix="1" applyFont="1" applyBorder="1" applyAlignment="1">
      <alignment horizontal="center" wrapText="1"/>
    </xf>
    <xf numFmtId="0" fontId="4" fillId="2" borderId="7" xfId="1" applyFont="1" applyBorder="1" applyAlignment="1">
      <alignment horizontal="left" vertical="center" wrapText="1"/>
    </xf>
    <xf numFmtId="0" fontId="10" fillId="2" borderId="2" xfId="1" applyFont="1" applyBorder="1" applyAlignment="1">
      <alignment vertical="center" wrapText="1"/>
    </xf>
    <xf numFmtId="0" fontId="10" fillId="2" borderId="2" xfId="1" applyFont="1" applyBorder="1" applyAlignment="1">
      <alignment vertical="center"/>
    </xf>
    <xf numFmtId="166" fontId="12" fillId="11" borderId="10" xfId="0" applyNumberFormat="1" applyFont="1" applyFill="1" applyBorder="1" applyAlignment="1" applyProtection="1">
      <alignment horizontal="right" vertical="top" wrapText="1" readingOrder="1"/>
      <protection locked="0"/>
    </xf>
    <xf numFmtId="166" fontId="12" fillId="11" borderId="36" xfId="0" applyNumberFormat="1" applyFont="1" applyFill="1" applyBorder="1" applyAlignment="1" applyProtection="1">
      <alignment horizontal="right" vertical="top" wrapText="1" readingOrder="1"/>
      <protection locked="0"/>
    </xf>
    <xf numFmtId="166" fontId="12" fillId="11" borderId="38" xfId="0" applyNumberFormat="1" applyFont="1" applyFill="1" applyBorder="1" applyAlignment="1" applyProtection="1">
      <alignment horizontal="right" vertical="top" wrapText="1" readingOrder="1"/>
      <protection locked="0"/>
    </xf>
    <xf numFmtId="0" fontId="12" fillId="11" borderId="41" xfId="0" applyFont="1" applyFill="1" applyBorder="1" applyAlignment="1" applyProtection="1">
      <alignment horizontal="left" vertical="top" wrapText="1" readingOrder="1"/>
      <protection locked="0"/>
    </xf>
    <xf numFmtId="0" fontId="12" fillId="11" borderId="37" xfId="0" applyFont="1" applyFill="1" applyBorder="1" applyAlignment="1" applyProtection="1">
      <alignment horizontal="left" vertical="top" wrapText="1" readingOrder="1"/>
      <protection locked="0"/>
    </xf>
    <xf numFmtId="0" fontId="12" fillId="11" borderId="38" xfId="0" applyFont="1" applyFill="1" applyBorder="1" applyAlignment="1" applyProtection="1">
      <alignment horizontal="left" vertical="top" wrapText="1" readingOrder="1"/>
      <protection locked="0"/>
    </xf>
    <xf numFmtId="0" fontId="12" fillId="11" borderId="7" xfId="0" applyFont="1" applyFill="1" applyBorder="1" applyAlignment="1" applyProtection="1">
      <alignment vertical="top" wrapText="1" readingOrder="1"/>
      <protection locked="0"/>
    </xf>
    <xf numFmtId="0" fontId="0" fillId="12" borderId="2" xfId="0" applyFont="1" applyFill="1" applyBorder="1"/>
    <xf numFmtId="166" fontId="12" fillId="11" borderId="2" xfId="0" applyNumberFormat="1" applyFont="1" applyFill="1" applyBorder="1" applyAlignment="1" applyProtection="1">
      <alignment vertical="top" wrapText="1" readingOrder="1"/>
      <protection locked="0"/>
    </xf>
    <xf numFmtId="0" fontId="13" fillId="15" borderId="2" xfId="0" applyFont="1" applyFill="1" applyBorder="1"/>
    <xf numFmtId="0" fontId="13" fillId="3" borderId="10" xfId="0" applyFont="1" applyFill="1" applyBorder="1"/>
    <xf numFmtId="166" fontId="12" fillId="11" borderId="2" xfId="0" applyNumberFormat="1" applyFont="1" applyFill="1" applyBorder="1" applyAlignment="1" applyProtection="1">
      <alignment horizontal="right" vertical="top" wrapText="1" readingOrder="1"/>
      <protection locked="0"/>
    </xf>
    <xf numFmtId="0" fontId="13" fillId="3" borderId="2" xfId="0" applyFont="1" applyFill="1" applyBorder="1"/>
    <xf numFmtId="0" fontId="26" fillId="11" borderId="7" xfId="0" applyFont="1" applyFill="1" applyBorder="1" applyAlignment="1" applyProtection="1">
      <alignment vertical="top" wrapText="1" readingOrder="1"/>
      <protection locked="0"/>
    </xf>
    <xf numFmtId="0" fontId="26" fillId="11" borderId="7" xfId="0" applyFont="1" applyFill="1" applyBorder="1" applyAlignment="1" applyProtection="1">
      <alignment horizontal="left" vertical="top" wrapText="1" readingOrder="1"/>
      <protection locked="0"/>
    </xf>
    <xf numFmtId="0" fontId="12" fillId="11" borderId="2" xfId="0" applyFont="1" applyFill="1" applyBorder="1" applyAlignment="1" applyProtection="1">
      <alignment horizontal="left" vertical="top" wrapText="1" readingOrder="1"/>
      <protection locked="0"/>
    </xf>
    <xf numFmtId="0" fontId="5" fillId="0" borderId="0" xfId="0" applyFont="1" applyAlignment="1" applyProtection="1">
      <alignment horizontal="right" vertical="top" wrapText="1" readingOrder="1"/>
      <protection locked="0"/>
    </xf>
    <xf numFmtId="0" fontId="16" fillId="9" borderId="27" xfId="0" applyFont="1" applyFill="1" applyBorder="1" applyAlignment="1" applyProtection="1">
      <alignment horizontal="center" vertical="center" wrapText="1" readingOrder="1"/>
      <protection locked="0"/>
    </xf>
    <xf numFmtId="0" fontId="6" fillId="0" borderId="0" xfId="0" applyFont="1" applyAlignment="1" applyProtection="1">
      <alignment horizontal="center" vertical="center" wrapText="1" readingOrder="1"/>
      <protection locked="0"/>
    </xf>
    <xf numFmtId="0" fontId="18" fillId="0" borderId="0" xfId="0" applyFont="1" applyAlignment="1" applyProtection="1">
      <alignment horizontal="center" vertical="top" wrapText="1" readingOrder="1"/>
      <protection locked="0"/>
    </xf>
    <xf numFmtId="164" fontId="5" fillId="0" borderId="0" xfId="0" applyNumberFormat="1" applyFont="1" applyAlignment="1" applyProtection="1">
      <alignment horizontal="left" vertical="top" wrapText="1" readingOrder="1"/>
      <protection locked="0"/>
    </xf>
    <xf numFmtId="165" fontId="24" fillId="0" borderId="0" xfId="0" applyNumberFormat="1" applyFont="1" applyAlignment="1" applyProtection="1">
      <alignment horizontal="left" vertical="top" wrapText="1" readingOrder="1"/>
      <protection locked="0"/>
    </xf>
    <xf numFmtId="0" fontId="14" fillId="10" borderId="34" xfId="0" applyFont="1" applyFill="1" applyBorder="1" applyAlignment="1" applyProtection="1">
      <alignment vertical="top" wrapText="1" readingOrder="1"/>
      <protection locked="0"/>
    </xf>
    <xf numFmtId="0" fontId="13" fillId="9" borderId="30" xfId="0" applyFont="1" applyFill="1" applyBorder="1"/>
    <xf numFmtId="166" fontId="14" fillId="10" borderId="39" xfId="0" applyNumberFormat="1" applyFont="1" applyFill="1" applyBorder="1" applyAlignment="1" applyProtection="1">
      <alignment vertical="top" wrapText="1" readingOrder="1"/>
      <protection locked="0"/>
    </xf>
    <xf numFmtId="166" fontId="14" fillId="10" borderId="6" xfId="0" applyNumberFormat="1" applyFont="1" applyFill="1" applyBorder="1" applyAlignment="1" applyProtection="1">
      <alignment vertical="top" wrapText="1" readingOrder="1"/>
      <protection locked="0"/>
    </xf>
    <xf numFmtId="166" fontId="14" fillId="10" borderId="40" xfId="0" applyNumberFormat="1" applyFont="1" applyFill="1" applyBorder="1" applyAlignment="1" applyProtection="1">
      <alignment vertical="top" wrapText="1" readingOrder="1"/>
      <protection locked="0"/>
    </xf>
    <xf numFmtId="166" fontId="14" fillId="10" borderId="30" xfId="0" applyNumberFormat="1" applyFont="1" applyFill="1" applyBorder="1" applyAlignment="1" applyProtection="1">
      <alignment vertical="top" wrapText="1" readingOrder="1"/>
      <protection locked="0"/>
    </xf>
    <xf numFmtId="0" fontId="12" fillId="11" borderId="12" xfId="0" applyFont="1" applyFill="1" applyBorder="1" applyAlignment="1" applyProtection="1">
      <alignment vertical="top" wrapText="1" readingOrder="1"/>
      <protection locked="0"/>
    </xf>
    <xf numFmtId="0" fontId="0" fillId="12" borderId="13" xfId="0" applyFont="1" applyFill="1" applyBorder="1"/>
    <xf numFmtId="166" fontId="12" fillId="11" borderId="13" xfId="0" applyNumberFormat="1" applyFont="1" applyFill="1" applyBorder="1" applyAlignment="1" applyProtection="1">
      <alignment vertical="top" wrapText="1" readingOrder="1"/>
      <protection locked="0"/>
    </xf>
    <xf numFmtId="166" fontId="16" fillId="11" borderId="13" xfId="0" applyNumberFormat="1" applyFont="1" applyFill="1" applyBorder="1" applyAlignment="1" applyProtection="1">
      <alignment vertical="top" wrapText="1" readingOrder="1"/>
      <protection locked="0"/>
    </xf>
    <xf numFmtId="0" fontId="13" fillId="12" borderId="13" xfId="0" applyFont="1" applyFill="1" applyBorder="1"/>
    <xf numFmtId="0" fontId="11" fillId="0" borderId="0" xfId="0" applyFont="1" applyAlignment="1" applyProtection="1">
      <alignment horizontal="center" vertical="top" wrapText="1" readingOrder="1"/>
      <protection locked="0"/>
    </xf>
    <xf numFmtId="0" fontId="16" fillId="9" borderId="27" xfId="0" applyFont="1" applyFill="1" applyBorder="1" applyAlignment="1" applyProtection="1">
      <alignment vertical="center" wrapText="1" readingOrder="1"/>
      <protection locked="0"/>
    </xf>
    <xf numFmtId="0" fontId="17" fillId="9" borderId="27" xfId="0" applyFont="1" applyFill="1" applyBorder="1" applyAlignment="1" applyProtection="1">
      <alignment vertical="center" wrapText="1"/>
      <protection locked="0"/>
    </xf>
    <xf numFmtId="0" fontId="16" fillId="9" borderId="32" xfId="0" applyFont="1" applyFill="1" applyBorder="1" applyAlignment="1" applyProtection="1">
      <alignment horizontal="center" vertical="center" wrapText="1" readingOrder="1"/>
      <protection locked="0"/>
    </xf>
    <xf numFmtId="0" fontId="16" fillId="9" borderId="31" xfId="0" applyFont="1" applyFill="1" applyBorder="1" applyAlignment="1" applyProtection="1">
      <alignment horizontal="center" vertical="center" wrapText="1" readingOrder="1"/>
      <protection locked="0"/>
    </xf>
    <xf numFmtId="0" fontId="28" fillId="8" borderId="2" xfId="0" applyFont="1" applyFill="1" applyBorder="1" applyAlignment="1" applyProtection="1">
      <alignment vertical="center" wrapText="1" readingOrder="1"/>
      <protection locked="0"/>
    </xf>
    <xf numFmtId="166" fontId="28" fillId="8" borderId="2" xfId="0" applyNumberFormat="1" applyFont="1" applyFill="1" applyBorder="1" applyAlignment="1" applyProtection="1">
      <alignment horizontal="right" vertical="center" wrapText="1" readingOrder="1"/>
      <protection locked="0"/>
    </xf>
    <xf numFmtId="0" fontId="13" fillId="3" borderId="2" xfId="0" applyFont="1" applyFill="1" applyBorder="1" applyAlignment="1">
      <alignment horizontal="center"/>
    </xf>
    <xf numFmtId="0" fontId="15" fillId="14" borderId="2" xfId="0" applyFont="1" applyFill="1" applyBorder="1" applyAlignment="1" applyProtection="1">
      <alignment vertical="center" wrapText="1" readingOrder="1"/>
      <protection locked="0"/>
    </xf>
    <xf numFmtId="166" fontId="28" fillId="14" borderId="2" xfId="0" applyNumberFormat="1" applyFont="1" applyFill="1" applyBorder="1" applyAlignment="1" applyProtection="1">
      <alignment horizontal="right" vertical="center" wrapText="1" readingOrder="1"/>
      <protection locked="0"/>
    </xf>
    <xf numFmtId="10" fontId="15" fillId="14" borderId="2" xfId="0" applyNumberFormat="1" applyFont="1" applyFill="1" applyBorder="1" applyAlignment="1" applyProtection="1">
      <alignment horizontal="right" vertical="center" wrapText="1" readingOrder="1"/>
      <protection locked="0"/>
    </xf>
    <xf numFmtId="0" fontId="15" fillId="8" borderId="2" xfId="0" applyFont="1" applyFill="1" applyBorder="1" applyAlignment="1" applyProtection="1">
      <alignment vertical="center" wrapText="1" readingOrder="1"/>
      <protection locked="0"/>
    </xf>
    <xf numFmtId="10" fontId="15" fillId="8" borderId="2" xfId="0" applyNumberFormat="1" applyFont="1" applyFill="1" applyBorder="1" applyAlignment="1" applyProtection="1">
      <alignment horizontal="right" vertical="center" wrapText="1" readingOrder="1"/>
      <protection locked="0"/>
    </xf>
    <xf numFmtId="0" fontId="28" fillId="14" borderId="2" xfId="0" applyFont="1" applyFill="1" applyBorder="1" applyAlignment="1" applyProtection="1">
      <alignment vertical="center" wrapText="1" readingOrder="1"/>
      <protection locked="0"/>
    </xf>
    <xf numFmtId="0" fontId="15" fillId="3" borderId="2" xfId="0" applyFont="1" applyFill="1" applyBorder="1" applyAlignment="1">
      <alignment horizontal="left"/>
    </xf>
    <xf numFmtId="0" fontId="15" fillId="14" borderId="2" xfId="0" applyFont="1" applyFill="1" applyBorder="1" applyAlignment="1" applyProtection="1">
      <alignment horizontal="left" vertical="center" wrapText="1" readingOrder="1"/>
      <protection locked="0"/>
    </xf>
    <xf numFmtId="0" fontId="15" fillId="8" borderId="3" xfId="0" applyFont="1" applyFill="1" applyBorder="1" applyAlignment="1" applyProtection="1">
      <alignment horizontal="center" vertical="center" wrapText="1" readingOrder="1"/>
      <protection locked="0"/>
    </xf>
    <xf numFmtId="0" fontId="15" fillId="8" borderId="5" xfId="0" applyFont="1" applyFill="1" applyBorder="1" applyAlignment="1" applyProtection="1">
      <alignment horizontal="center" vertical="center" wrapText="1" readingOrder="1"/>
      <protection locked="0"/>
    </xf>
    <xf numFmtId="0" fontId="15" fillId="14" borderId="3" xfId="0" applyFont="1" applyFill="1" applyBorder="1" applyAlignment="1" applyProtection="1">
      <alignment horizontal="center" vertical="center" wrapText="1" readingOrder="1"/>
      <protection locked="0"/>
    </xf>
    <xf numFmtId="0" fontId="15" fillId="14" borderId="5" xfId="0" applyFont="1" applyFill="1" applyBorder="1" applyAlignment="1" applyProtection="1">
      <alignment horizontal="center" vertical="center" wrapText="1" readingOrder="1"/>
      <protection locked="0"/>
    </xf>
    <xf numFmtId="0" fontId="29" fillId="10" borderId="12" xfId="0" applyFont="1" applyFill="1" applyBorder="1" applyAlignment="1" applyProtection="1">
      <alignment horizontal="center" vertical="center" wrapText="1" readingOrder="1"/>
      <protection locked="0"/>
    </xf>
    <xf numFmtId="0" fontId="17" fillId="9" borderId="13" xfId="0" applyFont="1" applyFill="1" applyBorder="1" applyAlignment="1" applyProtection="1">
      <alignment vertical="top" wrapText="1"/>
      <protection locked="0"/>
    </xf>
    <xf numFmtId="0" fontId="15" fillId="16" borderId="2" xfId="0" applyFont="1" applyFill="1" applyBorder="1" applyAlignment="1" applyProtection="1">
      <alignment vertical="center" wrapText="1" readingOrder="1"/>
      <protection locked="0"/>
    </xf>
    <xf numFmtId="0" fontId="13" fillId="17" borderId="2" xfId="0" applyFont="1" applyFill="1" applyBorder="1"/>
    <xf numFmtId="0" fontId="25" fillId="7" borderId="2" xfId="0" applyFont="1" applyFill="1" applyBorder="1" applyAlignment="1" applyProtection="1">
      <alignment horizontal="center" vertical="center" wrapText="1" readingOrder="1"/>
      <protection locked="0"/>
    </xf>
    <xf numFmtId="0" fontId="13" fillId="0" borderId="2" xfId="0" applyFont="1" applyBorder="1" applyAlignment="1" applyProtection="1">
      <alignment vertical="top" wrapText="1"/>
      <protection locked="0"/>
    </xf>
    <xf numFmtId="166" fontId="15" fillId="16" borderId="2" xfId="0" applyNumberFormat="1" applyFont="1" applyFill="1" applyBorder="1" applyAlignment="1" applyProtection="1">
      <alignment horizontal="right" vertical="center" wrapText="1" readingOrder="1"/>
      <protection locked="0"/>
    </xf>
    <xf numFmtId="166" fontId="15" fillId="14" borderId="2" xfId="0" applyNumberFormat="1" applyFont="1" applyFill="1" applyBorder="1" applyAlignment="1" applyProtection="1">
      <alignment horizontal="right" vertical="center" wrapText="1" readingOrder="1"/>
      <protection locked="0"/>
    </xf>
    <xf numFmtId="166" fontId="15" fillId="8" borderId="2" xfId="0" applyNumberFormat="1" applyFont="1" applyFill="1" applyBorder="1" applyAlignment="1" applyProtection="1">
      <alignment horizontal="right" vertical="center" wrapText="1" readingOrder="1"/>
      <protection locked="0"/>
    </xf>
    <xf numFmtId="0" fontId="16" fillId="10" borderId="2" xfId="0" applyFont="1" applyFill="1" applyBorder="1" applyAlignment="1" applyProtection="1">
      <alignment vertical="center" wrapText="1" readingOrder="1"/>
      <protection locked="0"/>
    </xf>
    <xf numFmtId="0" fontId="17" fillId="9" borderId="2" xfId="0" applyFont="1" applyFill="1" applyBorder="1"/>
    <xf numFmtId="166" fontId="16" fillId="10" borderId="2" xfId="0" applyNumberFormat="1" applyFont="1" applyFill="1" applyBorder="1" applyAlignment="1" applyProtection="1">
      <alignment horizontal="right" vertical="center" wrapText="1" readingOrder="1"/>
      <protection locked="0"/>
    </xf>
    <xf numFmtId="0" fontId="29" fillId="10" borderId="13" xfId="0" applyFont="1" applyFill="1" applyBorder="1" applyAlignment="1" applyProtection="1">
      <alignment horizontal="center" vertical="center" wrapText="1" readingOrder="1"/>
      <protection locked="0"/>
    </xf>
    <xf numFmtId="166" fontId="28" fillId="8" borderId="10" xfId="0" applyNumberFormat="1" applyFont="1" applyFill="1" applyBorder="1" applyAlignment="1" applyProtection="1">
      <alignment horizontal="right" vertical="center" wrapText="1" readingOrder="1"/>
      <protection locked="0"/>
    </xf>
    <xf numFmtId="0" fontId="28" fillId="8" borderId="10" xfId="0" applyFont="1" applyFill="1" applyBorder="1" applyAlignment="1" applyProtection="1">
      <alignment vertical="center" wrapText="1" readingOrder="1"/>
      <protection locked="0"/>
    </xf>
    <xf numFmtId="0" fontId="13" fillId="3" borderId="10" xfId="0" applyFont="1" applyFill="1" applyBorder="1" applyAlignment="1">
      <alignment horizontal="center"/>
    </xf>
    <xf numFmtId="10" fontId="16" fillId="10" borderId="2" xfId="0" applyNumberFormat="1" applyFont="1" applyFill="1" applyBorder="1" applyAlignment="1" applyProtection="1">
      <alignment horizontal="right" vertical="center" wrapText="1" readingOrder="1"/>
      <protection locked="0"/>
    </xf>
    <xf numFmtId="10" fontId="15" fillId="16" borderId="2" xfId="0" applyNumberFormat="1" applyFont="1" applyFill="1" applyBorder="1" applyAlignment="1" applyProtection="1">
      <alignment horizontal="right" vertical="center" wrapText="1" readingOrder="1"/>
      <protection locked="0"/>
    </xf>
    <xf numFmtId="4" fontId="15" fillId="15" borderId="3" xfId="0" applyNumberFormat="1" applyFont="1" applyFill="1" applyBorder="1" applyAlignment="1">
      <alignment horizontal="right"/>
    </xf>
    <xf numFmtId="4" fontId="15" fillId="15" borderId="4" xfId="0" applyNumberFormat="1" applyFont="1" applyFill="1" applyBorder="1" applyAlignment="1">
      <alignment horizontal="right"/>
    </xf>
    <xf numFmtId="4" fontId="15" fillId="15" borderId="5" xfId="0" applyNumberFormat="1" applyFont="1" applyFill="1" applyBorder="1" applyAlignment="1">
      <alignment horizontal="right"/>
    </xf>
    <xf numFmtId="4" fontId="15" fillId="3" borderId="3" xfId="0" applyNumberFormat="1" applyFont="1" applyFill="1" applyBorder="1" applyAlignment="1">
      <alignment horizontal="right"/>
    </xf>
    <xf numFmtId="4" fontId="15" fillId="3" borderId="4" xfId="0" applyNumberFormat="1" applyFont="1" applyFill="1" applyBorder="1" applyAlignment="1">
      <alignment horizontal="right"/>
    </xf>
    <xf numFmtId="4" fontId="15" fillId="3" borderId="5" xfId="0" applyNumberFormat="1" applyFont="1" applyFill="1" applyBorder="1" applyAlignment="1">
      <alignment horizontal="right"/>
    </xf>
    <xf numFmtId="0" fontId="16" fillId="7" borderId="24" xfId="0" applyFont="1" applyFill="1" applyBorder="1" applyAlignment="1" applyProtection="1">
      <alignment vertical="top" wrapText="1" readingOrder="1"/>
      <protection locked="0"/>
    </xf>
    <xf numFmtId="0" fontId="13" fillId="0" borderId="25" xfId="0" applyFont="1" applyBorder="1"/>
    <xf numFmtId="166" fontId="16" fillId="7" borderId="25" xfId="0" applyNumberFormat="1" applyFont="1" applyFill="1" applyBorder="1" applyAlignment="1" applyProtection="1">
      <alignment vertical="top" wrapText="1" readingOrder="1"/>
      <protection locked="0"/>
    </xf>
    <xf numFmtId="0" fontId="16" fillId="11" borderId="7" xfId="0" applyFont="1" applyFill="1" applyBorder="1" applyAlignment="1" applyProtection="1">
      <alignment vertical="top" wrapText="1" readingOrder="1"/>
      <protection locked="0"/>
    </xf>
    <xf numFmtId="0" fontId="13" fillId="12" borderId="2" xfId="0" applyFont="1" applyFill="1" applyBorder="1"/>
    <xf numFmtId="166" fontId="16" fillId="11" borderId="2" xfId="0" applyNumberFormat="1" applyFont="1" applyFill="1" applyBorder="1" applyAlignment="1" applyProtection="1">
      <alignment vertical="top" wrapText="1" readingOrder="1"/>
      <protection locked="0"/>
    </xf>
    <xf numFmtId="166" fontId="15" fillId="8" borderId="2" xfId="0" applyNumberFormat="1" applyFont="1" applyFill="1" applyBorder="1" applyAlignment="1" applyProtection="1">
      <alignment vertical="top" wrapText="1" readingOrder="1"/>
      <protection locked="0"/>
    </xf>
    <xf numFmtId="0" fontId="9" fillId="9" borderId="27" xfId="0" applyFont="1" applyFill="1" applyBorder="1" applyAlignment="1" applyProtection="1">
      <alignment horizontal="center" vertical="center" wrapText="1" readingOrder="1"/>
      <protection locked="0"/>
    </xf>
    <xf numFmtId="0" fontId="2" fillId="9" borderId="27" xfId="0" applyFont="1" applyFill="1" applyBorder="1" applyAlignment="1" applyProtection="1">
      <alignment horizontal="center" vertical="center" wrapText="1"/>
      <protection locked="0"/>
    </xf>
    <xf numFmtId="0" fontId="15" fillId="8" borderId="2" xfId="0" applyFont="1" applyFill="1" applyBorder="1" applyAlignment="1" applyProtection="1">
      <alignment vertical="top" wrapText="1" readingOrder="1"/>
      <protection locked="0"/>
    </xf>
    <xf numFmtId="166" fontId="15" fillId="11" borderId="2" xfId="0" applyNumberFormat="1" applyFont="1" applyFill="1" applyBorder="1" applyAlignment="1" applyProtection="1">
      <alignment vertical="top" wrapText="1" readingOrder="1"/>
      <protection locked="0"/>
    </xf>
    <xf numFmtId="0" fontId="15" fillId="8" borderId="3" xfId="0" applyFont="1" applyFill="1" applyBorder="1" applyAlignment="1" applyProtection="1">
      <alignment vertical="top" wrapText="1" readingOrder="1"/>
      <protection locked="0"/>
    </xf>
    <xf numFmtId="0" fontId="15" fillId="8" borderId="4" xfId="0" applyFont="1" applyFill="1" applyBorder="1" applyAlignment="1" applyProtection="1">
      <alignment vertical="top" wrapText="1" readingOrder="1"/>
      <protection locked="0"/>
    </xf>
    <xf numFmtId="0" fontId="15" fillId="8" borderId="5" xfId="0" applyFont="1" applyFill="1" applyBorder="1" applyAlignment="1" applyProtection="1">
      <alignment vertical="top" wrapText="1" readingOrder="1"/>
      <protection locked="0"/>
    </xf>
    <xf numFmtId="166" fontId="15" fillId="8" borderId="3" xfId="0" applyNumberFormat="1" applyFont="1" applyFill="1" applyBorder="1" applyAlignment="1" applyProtection="1">
      <alignment vertical="top" wrapText="1" readingOrder="1"/>
      <protection locked="0"/>
    </xf>
    <xf numFmtId="166" fontId="15" fillId="8" borderId="4" xfId="0" applyNumberFormat="1" applyFont="1" applyFill="1" applyBorder="1" applyAlignment="1" applyProtection="1">
      <alignment vertical="top" wrapText="1" readingOrder="1"/>
      <protection locked="0"/>
    </xf>
    <xf numFmtId="166" fontId="15" fillId="8" borderId="5" xfId="0" applyNumberFormat="1" applyFont="1" applyFill="1" applyBorder="1" applyAlignment="1" applyProtection="1">
      <alignment vertical="top" wrapText="1" readingOrder="1"/>
      <protection locked="0"/>
    </xf>
    <xf numFmtId="0" fontId="15" fillId="11" borderId="7" xfId="0" applyFont="1" applyFill="1" applyBorder="1" applyAlignment="1" applyProtection="1">
      <alignment vertical="top" wrapText="1" readingOrder="1"/>
      <protection locked="0"/>
    </xf>
    <xf numFmtId="0" fontId="9" fillId="9" borderId="32" xfId="0" applyFont="1" applyFill="1" applyBorder="1" applyAlignment="1" applyProtection="1">
      <alignment horizontal="center" vertical="center" wrapText="1" readingOrder="1"/>
      <protection locked="0"/>
    </xf>
    <xf numFmtId="0" fontId="9" fillId="9" borderId="31" xfId="0" applyFont="1" applyFill="1" applyBorder="1" applyAlignment="1" applyProtection="1">
      <alignment horizontal="center" vertical="top" wrapText="1" readingOrder="1"/>
      <protection locked="0"/>
    </xf>
    <xf numFmtId="0" fontId="9" fillId="9" borderId="32" xfId="0" applyFont="1" applyFill="1" applyBorder="1" applyAlignment="1" applyProtection="1">
      <alignment horizontal="center" vertical="top" wrapText="1" readingOrder="1"/>
      <protection locked="0"/>
    </xf>
    <xf numFmtId="166" fontId="16" fillId="11" borderId="10" xfId="0" applyNumberFormat="1" applyFont="1" applyFill="1" applyBorder="1" applyAlignment="1" applyProtection="1">
      <alignment vertical="top" wrapText="1" readingOrder="1"/>
      <protection locked="0"/>
    </xf>
    <xf numFmtId="0" fontId="32" fillId="9" borderId="13" xfId="0" applyFont="1" applyFill="1" applyBorder="1" applyAlignment="1" applyProtection="1">
      <alignment vertical="top" wrapText="1" readingOrder="1"/>
      <protection locked="0"/>
    </xf>
    <xf numFmtId="0" fontId="32" fillId="9" borderId="13" xfId="0" applyFont="1" applyFill="1" applyBorder="1" applyAlignment="1" applyProtection="1">
      <alignment horizontal="center" vertical="top" wrapText="1" readingOrder="1"/>
      <protection locked="0"/>
    </xf>
    <xf numFmtId="0" fontId="16" fillId="11" borderId="9" xfId="0" applyFont="1" applyFill="1" applyBorder="1" applyAlignment="1" applyProtection="1">
      <alignment vertical="top" wrapText="1" readingOrder="1"/>
      <protection locked="0"/>
    </xf>
    <xf numFmtId="0" fontId="13" fillId="12" borderId="10" xfId="0" applyFont="1" applyFill="1" applyBorder="1"/>
    <xf numFmtId="0" fontId="15" fillId="8" borderId="7" xfId="0" applyFont="1" applyFill="1" applyBorder="1" applyAlignment="1" applyProtection="1">
      <alignment vertical="top" wrapText="1" readingOrder="1"/>
      <protection locked="0"/>
    </xf>
    <xf numFmtId="0" fontId="16" fillId="16" borderId="7" xfId="0" applyFont="1" applyFill="1" applyBorder="1" applyAlignment="1" applyProtection="1">
      <alignment vertical="top" wrapText="1" readingOrder="1"/>
      <protection locked="0"/>
    </xf>
    <xf numFmtId="0" fontId="16" fillId="20" borderId="7" xfId="0" applyFont="1" applyFill="1" applyBorder="1" applyAlignment="1" applyProtection="1">
      <alignment vertical="top" wrapText="1" readingOrder="1"/>
      <protection locked="0"/>
    </xf>
    <xf numFmtId="0" fontId="13" fillId="21" borderId="2" xfId="0" applyFont="1" applyFill="1" applyBorder="1"/>
    <xf numFmtId="0" fontId="16" fillId="18" borderId="7" xfId="0" applyFont="1" applyFill="1" applyBorder="1" applyAlignment="1" applyProtection="1">
      <alignment vertical="top" wrapText="1" readingOrder="1"/>
      <protection locked="0"/>
    </xf>
    <xf numFmtId="0" fontId="13" fillId="19" borderId="2" xfId="0" applyFont="1" applyFill="1" applyBorder="1"/>
    <xf numFmtId="0" fontId="16" fillId="8" borderId="7" xfId="0" applyFont="1" applyFill="1" applyBorder="1" applyAlignment="1" applyProtection="1">
      <alignment vertical="top" wrapText="1" readingOrder="1"/>
      <protection locked="0"/>
    </xf>
    <xf numFmtId="0" fontId="35" fillId="0" borderId="2" xfId="0" applyFont="1" applyBorder="1" applyAlignment="1">
      <alignment horizontal="left" wrapText="1"/>
    </xf>
    <xf numFmtId="0" fontId="35" fillId="0" borderId="10" xfId="0" applyFont="1" applyBorder="1" applyAlignment="1">
      <alignment horizontal="left" wrapText="1"/>
    </xf>
    <xf numFmtId="0" fontId="35" fillId="0" borderId="13" xfId="0" applyFont="1" applyBorder="1" applyAlignment="1">
      <alignment horizontal="left" wrapText="1"/>
    </xf>
    <xf numFmtId="0" fontId="22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left"/>
    </xf>
    <xf numFmtId="166" fontId="12" fillId="8" borderId="0" xfId="0" applyNumberFormat="1" applyFont="1" applyFill="1" applyBorder="1" applyAlignment="1" applyProtection="1">
      <alignment vertical="top" wrapText="1" readingOrder="1"/>
      <protection locked="0"/>
    </xf>
    <xf numFmtId="0" fontId="0" fillId="3" borderId="0" xfId="0" applyFont="1" applyFill="1" applyBorder="1"/>
  </cellXfs>
  <cellStyles count="5">
    <cellStyle name="Bilješka" xfId="1" builtinId="10"/>
    <cellStyle name="Normalno" xfId="0" builtinId="0"/>
    <cellStyle name="Normalno 2" xfId="2" xr:uid="{D1487927-8297-45E1-BD0C-78E882E7D97D}"/>
    <cellStyle name="Normalno 3" xfId="3" xr:uid="{6BEA5EE4-8BD9-4F8C-805C-2FFCE1F7CCC6}"/>
    <cellStyle name="Postotak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D2F8F-E086-4916-A87B-AE2A044D0B97}">
  <sheetPr>
    <pageSetUpPr fitToPage="1"/>
  </sheetPr>
  <dimension ref="A1:K30"/>
  <sheetViews>
    <sheetView tabSelected="1" workbookViewId="0">
      <selection activeCell="K3" sqref="K3"/>
    </sheetView>
  </sheetViews>
  <sheetFormatPr defaultRowHeight="15" x14ac:dyDescent="0.25"/>
  <cols>
    <col min="6" max="6" width="15.140625" customWidth="1"/>
    <col min="7" max="7" width="17.85546875" customWidth="1"/>
    <col min="9" max="9" width="15" customWidth="1"/>
  </cols>
  <sheetData>
    <row r="1" spans="1:11" x14ac:dyDescent="0.25">
      <c r="A1" s="229" t="s">
        <v>0</v>
      </c>
      <c r="B1" s="230"/>
      <c r="C1" s="230"/>
      <c r="D1" s="230"/>
      <c r="E1" s="230"/>
    </row>
    <row r="2" spans="1:11" x14ac:dyDescent="0.25">
      <c r="A2" s="231"/>
      <c r="B2" s="232"/>
      <c r="C2" s="232"/>
      <c r="D2" s="232"/>
    </row>
    <row r="3" spans="1:11" x14ac:dyDescent="0.25">
      <c r="A3" s="231"/>
      <c r="B3" s="232"/>
      <c r="C3" s="232"/>
      <c r="F3" s="233" t="s">
        <v>47</v>
      </c>
      <c r="G3" s="233"/>
    </row>
    <row r="4" spans="1:11" x14ac:dyDescent="0.25">
      <c r="F4" s="233"/>
      <c r="G4" s="233"/>
    </row>
    <row r="5" spans="1:11" ht="5.25" hidden="1" customHeight="1" x14ac:dyDescent="0.25">
      <c r="F5" s="233"/>
      <c r="G5" s="233"/>
    </row>
    <row r="6" spans="1:11" ht="15.75" x14ac:dyDescent="0.25">
      <c r="F6" s="233" t="s">
        <v>234</v>
      </c>
      <c r="G6" s="233"/>
    </row>
    <row r="7" spans="1:11" ht="15.75" x14ac:dyDescent="0.25">
      <c r="F7" s="2"/>
      <c r="G7" s="2"/>
    </row>
    <row r="8" spans="1:11" ht="15.75" x14ac:dyDescent="0.25">
      <c r="F8" s="234" t="s">
        <v>1</v>
      </c>
      <c r="G8" s="234"/>
      <c r="H8" s="2"/>
    </row>
    <row r="10" spans="1:11" ht="18.75" thickBot="1" x14ac:dyDescent="0.3">
      <c r="A10" s="235" t="s">
        <v>2</v>
      </c>
      <c r="B10" s="235"/>
      <c r="C10" s="235"/>
      <c r="D10" s="235"/>
      <c r="E10" s="235"/>
      <c r="F10" s="16"/>
      <c r="G10" s="17"/>
      <c r="H10" s="17"/>
      <c r="I10" s="17"/>
      <c r="J10" s="18"/>
      <c r="K10" s="18"/>
    </row>
    <row r="11" spans="1:11" ht="38.25" x14ac:dyDescent="0.25">
      <c r="A11" s="236" t="s">
        <v>3</v>
      </c>
      <c r="B11" s="237"/>
      <c r="C11" s="237"/>
      <c r="D11" s="237"/>
      <c r="E11" s="237"/>
      <c r="F11" s="98" t="s">
        <v>230</v>
      </c>
      <c r="G11" s="159" t="s">
        <v>231</v>
      </c>
      <c r="H11" s="159" t="s">
        <v>232</v>
      </c>
      <c r="I11" s="159" t="s">
        <v>233</v>
      </c>
      <c r="J11" s="98" t="s">
        <v>4</v>
      </c>
      <c r="K11" s="19" t="s">
        <v>5</v>
      </c>
    </row>
    <row r="12" spans="1:11" x14ac:dyDescent="0.25">
      <c r="A12" s="238">
        <v>1</v>
      </c>
      <c r="B12" s="239"/>
      <c r="C12" s="239"/>
      <c r="D12" s="239"/>
      <c r="E12" s="239"/>
      <c r="F12" s="3">
        <v>2</v>
      </c>
      <c r="G12" s="4">
        <v>3</v>
      </c>
      <c r="H12" s="4">
        <v>4</v>
      </c>
      <c r="I12" s="4">
        <v>5</v>
      </c>
      <c r="J12" s="4" t="s">
        <v>6</v>
      </c>
      <c r="K12" s="20" t="s">
        <v>7</v>
      </c>
    </row>
    <row r="13" spans="1:11" x14ac:dyDescent="0.25">
      <c r="A13" s="212" t="s">
        <v>8</v>
      </c>
      <c r="B13" s="213"/>
      <c r="C13" s="213"/>
      <c r="D13" s="213"/>
      <c r="E13" s="219"/>
      <c r="F13" s="5">
        <v>748505.52</v>
      </c>
      <c r="G13" s="5">
        <v>1665451.9</v>
      </c>
      <c r="H13" s="6"/>
      <c r="I13" s="5">
        <v>827080.16</v>
      </c>
      <c r="J13" s="7">
        <f>I13/F13*100</f>
        <v>110.49753647775368</v>
      </c>
      <c r="K13" s="21">
        <f>I13/G13*100</f>
        <v>49.661005520483663</v>
      </c>
    </row>
    <row r="14" spans="1:11" x14ac:dyDescent="0.25">
      <c r="A14" s="218" t="s">
        <v>9</v>
      </c>
      <c r="B14" s="219"/>
      <c r="C14" s="219"/>
      <c r="D14" s="219"/>
      <c r="E14" s="219"/>
      <c r="F14" s="5">
        <v>0</v>
      </c>
      <c r="G14" s="5">
        <v>0</v>
      </c>
      <c r="H14" s="6"/>
      <c r="I14" s="5">
        <v>0</v>
      </c>
      <c r="J14" s="7" t="s">
        <v>10</v>
      </c>
      <c r="K14" s="21" t="s">
        <v>10</v>
      </c>
    </row>
    <row r="15" spans="1:11" x14ac:dyDescent="0.25">
      <c r="A15" s="240" t="s">
        <v>11</v>
      </c>
      <c r="B15" s="241"/>
      <c r="C15" s="241"/>
      <c r="D15" s="241"/>
      <c r="E15" s="242"/>
      <c r="F15" s="139">
        <v>748505.52</v>
      </c>
      <c r="G15" s="139">
        <f>SUM(G13:G14)</f>
        <v>1665451.9</v>
      </c>
      <c r="H15" s="139"/>
      <c r="I15" s="139">
        <f>SUM(I13:I14)</f>
        <v>827080.16</v>
      </c>
      <c r="J15" s="140">
        <f>I15/F15*100</f>
        <v>110.49753647775368</v>
      </c>
      <c r="K15" s="142">
        <f>I15/G15*100</f>
        <v>49.661005520483663</v>
      </c>
    </row>
    <row r="16" spans="1:11" x14ac:dyDescent="0.25">
      <c r="A16" s="228" t="s">
        <v>12</v>
      </c>
      <c r="B16" s="213"/>
      <c r="C16" s="213"/>
      <c r="D16" s="213"/>
      <c r="E16" s="213"/>
      <c r="F16" s="5">
        <v>853277.74</v>
      </c>
      <c r="G16" s="5">
        <v>1661451.9</v>
      </c>
      <c r="H16" s="6"/>
      <c r="I16" s="5">
        <v>815174.01</v>
      </c>
      <c r="J16" s="7">
        <f>I16/F16*100</f>
        <v>95.534428215600713</v>
      </c>
      <c r="K16" s="21">
        <f>I16/G16*100</f>
        <v>49.063954845758708</v>
      </c>
    </row>
    <row r="17" spans="1:11" x14ac:dyDescent="0.25">
      <c r="A17" s="218" t="s">
        <v>13</v>
      </c>
      <c r="B17" s="219"/>
      <c r="C17" s="219"/>
      <c r="D17" s="219"/>
      <c r="E17" s="219"/>
      <c r="F17" s="5">
        <v>2516.83</v>
      </c>
      <c r="G17" s="5">
        <v>4000</v>
      </c>
      <c r="H17" s="6"/>
      <c r="I17" s="5">
        <v>0</v>
      </c>
      <c r="J17" s="7">
        <f>I17/F17*100</f>
        <v>0</v>
      </c>
      <c r="K17" s="21">
        <f>I17/G17*100</f>
        <v>0</v>
      </c>
    </row>
    <row r="18" spans="1:11" x14ac:dyDescent="0.25">
      <c r="A18" s="143" t="s">
        <v>14</v>
      </c>
      <c r="B18" s="141"/>
      <c r="C18" s="141"/>
      <c r="D18" s="141"/>
      <c r="E18" s="141"/>
      <c r="F18" s="139">
        <v>855794.57</v>
      </c>
      <c r="G18" s="139">
        <f>SUM(G16:G17)</f>
        <v>1665451.9</v>
      </c>
      <c r="H18" s="139"/>
      <c r="I18" s="139">
        <f>SUM(I16:I17)</f>
        <v>815174.01</v>
      </c>
      <c r="J18" s="140">
        <f>I18/F18*100</f>
        <v>95.253468364493131</v>
      </c>
      <c r="K18" s="142">
        <f>I18/G18*100</f>
        <v>48.94611546571835</v>
      </c>
    </row>
    <row r="19" spans="1:11" ht="15.75" thickBot="1" x14ac:dyDescent="0.3">
      <c r="A19" s="220" t="s">
        <v>15</v>
      </c>
      <c r="B19" s="221"/>
      <c r="C19" s="221"/>
      <c r="D19" s="221"/>
      <c r="E19" s="221"/>
      <c r="F19" s="22">
        <f>SUM(F15-F18)</f>
        <v>-107289.04999999993</v>
      </c>
      <c r="G19" s="22"/>
      <c r="H19" s="22"/>
      <c r="I19" s="22">
        <f>SUM(I15-I18)</f>
        <v>11906.150000000023</v>
      </c>
      <c r="J19" s="23" t="s">
        <v>10</v>
      </c>
      <c r="K19" s="24" t="s">
        <v>10</v>
      </c>
    </row>
    <row r="23" spans="1:11" ht="18.75" thickBot="1" x14ac:dyDescent="0.3">
      <c r="A23" s="222" t="s">
        <v>16</v>
      </c>
      <c r="B23" s="222"/>
      <c r="C23" s="222"/>
      <c r="D23" s="222"/>
      <c r="E23" s="222"/>
      <c r="F23" s="16"/>
      <c r="G23" s="17"/>
      <c r="H23" s="17"/>
      <c r="I23" s="17"/>
      <c r="J23" s="18"/>
      <c r="K23" s="18"/>
    </row>
    <row r="24" spans="1:11" ht="38.25" x14ac:dyDescent="0.25">
      <c r="A24" s="223" t="s">
        <v>3</v>
      </c>
      <c r="B24" s="224"/>
      <c r="C24" s="224"/>
      <c r="D24" s="224"/>
      <c r="E24" s="224"/>
      <c r="F24" s="159" t="s">
        <v>230</v>
      </c>
      <c r="G24" s="159" t="s">
        <v>231</v>
      </c>
      <c r="H24" s="159" t="s">
        <v>232</v>
      </c>
      <c r="I24" s="159" t="s">
        <v>233</v>
      </c>
      <c r="J24" s="25" t="s">
        <v>4</v>
      </c>
      <c r="K24" s="26" t="s">
        <v>5</v>
      </c>
    </row>
    <row r="25" spans="1:11" x14ac:dyDescent="0.25">
      <c r="A25" s="225">
        <v>1</v>
      </c>
      <c r="B25" s="226"/>
      <c r="C25" s="226"/>
      <c r="D25" s="226"/>
      <c r="E25" s="226"/>
      <c r="F25" s="9">
        <v>2</v>
      </c>
      <c r="G25" s="4">
        <v>3</v>
      </c>
      <c r="H25" s="4">
        <v>4</v>
      </c>
      <c r="I25" s="4">
        <v>5</v>
      </c>
      <c r="J25" s="4" t="s">
        <v>6</v>
      </c>
      <c r="K25" s="20" t="s">
        <v>7</v>
      </c>
    </row>
    <row r="26" spans="1:11" ht="29.25" customHeight="1" x14ac:dyDescent="0.25">
      <c r="A26" s="212" t="s">
        <v>17</v>
      </c>
      <c r="B26" s="227"/>
      <c r="C26" s="227"/>
      <c r="D26" s="227"/>
      <c r="E26" s="227"/>
      <c r="F26" s="10">
        <v>0</v>
      </c>
      <c r="G26" s="5">
        <v>0</v>
      </c>
      <c r="H26" s="6"/>
      <c r="I26" s="5">
        <v>0</v>
      </c>
      <c r="J26" s="7"/>
      <c r="K26" s="21"/>
    </row>
    <row r="27" spans="1:11" ht="29.25" customHeight="1" x14ac:dyDescent="0.25">
      <c r="A27" s="212" t="s">
        <v>18</v>
      </c>
      <c r="B27" s="213"/>
      <c r="C27" s="213"/>
      <c r="D27" s="213"/>
      <c r="E27" s="213"/>
      <c r="F27" s="11">
        <v>0</v>
      </c>
      <c r="G27" s="5">
        <v>0</v>
      </c>
      <c r="H27" s="6"/>
      <c r="I27" s="5">
        <v>0</v>
      </c>
      <c r="J27" s="7"/>
      <c r="K27" s="21"/>
    </row>
    <row r="28" spans="1:11" x14ac:dyDescent="0.25">
      <c r="A28" s="214" t="s">
        <v>19</v>
      </c>
      <c r="B28" s="215"/>
      <c r="C28" s="215"/>
      <c r="D28" s="215"/>
      <c r="E28" s="215"/>
      <c r="F28" s="144">
        <v>0</v>
      </c>
      <c r="G28" s="145">
        <v>0</v>
      </c>
      <c r="H28" s="146"/>
      <c r="I28" s="145">
        <v>0</v>
      </c>
      <c r="J28" s="147"/>
      <c r="K28" s="148"/>
    </row>
    <row r="29" spans="1:11" x14ac:dyDescent="0.25">
      <c r="A29" s="212" t="s">
        <v>20</v>
      </c>
      <c r="B29" s="213"/>
      <c r="C29" s="213"/>
      <c r="D29" s="213"/>
      <c r="E29" s="213"/>
      <c r="F29" s="8">
        <v>-125221.57</v>
      </c>
      <c r="G29" s="8"/>
      <c r="H29" s="12"/>
      <c r="I29" s="8">
        <f>SUM(I19)</f>
        <v>11906.150000000023</v>
      </c>
      <c r="J29" s="7"/>
      <c r="K29" s="21"/>
    </row>
    <row r="30" spans="1:11" ht="15.75" thickBot="1" x14ac:dyDescent="0.3">
      <c r="A30" s="216" t="s">
        <v>21</v>
      </c>
      <c r="B30" s="217"/>
      <c r="C30" s="217"/>
      <c r="D30" s="217"/>
      <c r="E30" s="217"/>
      <c r="F30" s="27"/>
      <c r="G30" s="28"/>
      <c r="H30" s="29"/>
      <c r="I30" s="28">
        <f>SUM(F29,I29)</f>
        <v>-113315.41999999998</v>
      </c>
      <c r="J30" s="23"/>
      <c r="K30" s="24"/>
    </row>
  </sheetData>
  <mergeCells count="23">
    <mergeCell ref="A16:E16"/>
    <mergeCell ref="A1:E1"/>
    <mergeCell ref="A2:D2"/>
    <mergeCell ref="A3:C3"/>
    <mergeCell ref="F3:G5"/>
    <mergeCell ref="F8:G8"/>
    <mergeCell ref="A10:E10"/>
    <mergeCell ref="F6:G6"/>
    <mergeCell ref="A11:E11"/>
    <mergeCell ref="A12:E12"/>
    <mergeCell ref="A13:E13"/>
    <mergeCell ref="A14:E14"/>
    <mergeCell ref="A15:E15"/>
    <mergeCell ref="A27:E27"/>
    <mergeCell ref="A28:E28"/>
    <mergeCell ref="A29:E29"/>
    <mergeCell ref="A30:E30"/>
    <mergeCell ref="A17:E17"/>
    <mergeCell ref="A19:E19"/>
    <mergeCell ref="A23:E23"/>
    <mergeCell ref="A24:E24"/>
    <mergeCell ref="A25:E25"/>
    <mergeCell ref="A26:E26"/>
  </mergeCells>
  <pageMargins left="0.7" right="0.7" top="0.75" bottom="0.75" header="0.3" footer="0.3"/>
  <pageSetup paperSize="9" scale="96" fitToWidth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FDB64-9BA8-408A-B2C6-017B6C4A33A7}">
  <sheetPr>
    <pageSetUpPr fitToPage="1"/>
  </sheetPr>
  <dimension ref="A1:Q93"/>
  <sheetViews>
    <sheetView workbookViewId="0">
      <selection activeCell="O46" sqref="O46"/>
    </sheetView>
  </sheetViews>
  <sheetFormatPr defaultRowHeight="15" x14ac:dyDescent="0.25"/>
  <cols>
    <col min="5" max="5" width="23.5703125" customWidth="1"/>
    <col min="7" max="7" width="3.28515625" customWidth="1"/>
    <col min="8" max="8" width="14.85546875" style="89" customWidth="1"/>
    <col min="9" max="9" width="13.7109375" style="56" customWidth="1"/>
    <col min="11" max="11" width="3" customWidth="1"/>
    <col min="12" max="12" width="7.85546875" style="63" customWidth="1"/>
    <col min="13" max="13" width="0.140625" hidden="1" customWidth="1"/>
    <col min="14" max="14" width="14.140625" customWidth="1"/>
    <col min="15" max="15" width="11.7109375" customWidth="1"/>
    <col min="17" max="17" width="11.7109375" bestFit="1" customWidth="1"/>
  </cols>
  <sheetData>
    <row r="1" spans="1:17" s="48" customFormat="1" ht="15" customHeight="1" x14ac:dyDescent="0.25">
      <c r="A1" s="229" t="s">
        <v>0</v>
      </c>
      <c r="B1" s="230"/>
      <c r="C1" s="230"/>
      <c r="D1" s="230"/>
      <c r="E1" s="230"/>
      <c r="H1" s="89"/>
      <c r="I1" s="56"/>
      <c r="L1" s="63"/>
    </row>
    <row r="2" spans="1:17" s="48" customFormat="1" x14ac:dyDescent="0.25">
      <c r="A2" s="46"/>
      <c r="B2" s="47"/>
      <c r="C2" s="47"/>
      <c r="D2" s="47"/>
      <c r="E2" s="47"/>
      <c r="H2" s="89"/>
      <c r="I2" s="56"/>
      <c r="L2" s="63"/>
    </row>
    <row r="3" spans="1:17" s="48" customFormat="1" ht="15" customHeight="1" x14ac:dyDescent="0.25">
      <c r="A3" s="46"/>
      <c r="B3" s="47"/>
      <c r="C3" s="47"/>
      <c r="E3" s="234" t="s">
        <v>47</v>
      </c>
      <c r="F3" s="234"/>
      <c r="G3" s="234"/>
      <c r="H3" s="234"/>
      <c r="I3" s="234"/>
      <c r="L3" s="63"/>
    </row>
    <row r="4" spans="1:17" s="89" customFormat="1" ht="15" customHeight="1" x14ac:dyDescent="0.25">
      <c r="E4" s="233" t="s">
        <v>234</v>
      </c>
      <c r="F4" s="233"/>
      <c r="G4" s="233"/>
      <c r="H4" s="233"/>
      <c r="I4" s="90"/>
      <c r="L4" s="63"/>
    </row>
    <row r="5" spans="1:17" s="91" customFormat="1" ht="15" customHeight="1" x14ac:dyDescent="0.25">
      <c r="E5" s="92"/>
      <c r="F5" s="92"/>
      <c r="G5" s="92"/>
      <c r="H5" s="92"/>
      <c r="I5" s="92"/>
      <c r="L5" s="63"/>
    </row>
    <row r="6" spans="1:17" s="89" customFormat="1" ht="15" customHeight="1" thickBot="1" x14ac:dyDescent="0.3">
      <c r="A6" s="95" t="s">
        <v>210</v>
      </c>
      <c r="B6" s="95"/>
      <c r="C6" s="95"/>
      <c r="D6" s="95"/>
      <c r="E6" s="92"/>
      <c r="F6" s="92"/>
      <c r="G6" s="90"/>
      <c r="H6" s="90"/>
      <c r="I6" s="90"/>
      <c r="L6" s="63"/>
    </row>
    <row r="7" spans="1:17" ht="45" x14ac:dyDescent="0.25">
      <c r="A7" s="296" t="s">
        <v>24</v>
      </c>
      <c r="B7" s="297"/>
      <c r="C7" s="297"/>
      <c r="D7" s="297"/>
      <c r="E7" s="297"/>
      <c r="F7" s="297"/>
      <c r="G7" s="297"/>
      <c r="H7" s="112" t="s">
        <v>278</v>
      </c>
      <c r="I7" s="113" t="s">
        <v>279</v>
      </c>
      <c r="J7" s="308" t="s">
        <v>280</v>
      </c>
      <c r="K7" s="297"/>
      <c r="L7" s="297"/>
      <c r="M7" s="308" t="s">
        <v>4</v>
      </c>
      <c r="N7" s="308"/>
      <c r="O7" s="114" t="s">
        <v>4</v>
      </c>
    </row>
    <row r="8" spans="1:17" x14ac:dyDescent="0.25">
      <c r="A8" s="115" t="s">
        <v>69</v>
      </c>
      <c r="B8" s="300" t="s">
        <v>70</v>
      </c>
      <c r="C8" s="301"/>
      <c r="D8" s="301"/>
      <c r="E8" s="301"/>
      <c r="F8" s="300" t="s">
        <v>71</v>
      </c>
      <c r="G8" s="301"/>
      <c r="H8" s="106" t="s">
        <v>72</v>
      </c>
      <c r="I8" s="106">
        <v>5</v>
      </c>
      <c r="J8" s="300">
        <v>6</v>
      </c>
      <c r="K8" s="301"/>
      <c r="L8" s="301"/>
      <c r="M8" s="300" t="s">
        <v>212</v>
      </c>
      <c r="N8" s="300"/>
      <c r="O8" s="116" t="s">
        <v>213</v>
      </c>
    </row>
    <row r="9" spans="1:17" x14ac:dyDescent="0.25">
      <c r="A9" s="117"/>
      <c r="B9" s="305" t="s">
        <v>73</v>
      </c>
      <c r="C9" s="306"/>
      <c r="D9" s="306"/>
      <c r="E9" s="306"/>
      <c r="F9" s="305"/>
      <c r="G9" s="306"/>
      <c r="H9" s="70">
        <v>667951.43000000005</v>
      </c>
      <c r="I9" s="107">
        <v>1627912.82</v>
      </c>
      <c r="J9" s="307">
        <v>753594.74</v>
      </c>
      <c r="K9" s="306"/>
      <c r="L9" s="306"/>
      <c r="M9" s="312">
        <f>J9/I9</f>
        <v>0.46292082152163405</v>
      </c>
      <c r="N9" s="312"/>
      <c r="O9" s="118">
        <f>J9/H9</f>
        <v>1.1282178705718169</v>
      </c>
      <c r="Q9" s="93"/>
    </row>
    <row r="10" spans="1:17" x14ac:dyDescent="0.25">
      <c r="A10" s="119" t="s">
        <v>74</v>
      </c>
      <c r="B10" s="284" t="s">
        <v>75</v>
      </c>
      <c r="C10" s="252"/>
      <c r="D10" s="252"/>
      <c r="E10" s="252"/>
      <c r="F10" s="284"/>
      <c r="G10" s="252"/>
      <c r="H10" s="61">
        <v>664239.69999999995</v>
      </c>
      <c r="I10" s="108">
        <v>1610902.82</v>
      </c>
      <c r="J10" s="303">
        <v>748682.23999999999</v>
      </c>
      <c r="K10" s="252"/>
      <c r="L10" s="252"/>
      <c r="M10" s="286">
        <f t="shared" ref="M10:M19" si="0">J10/I10</f>
        <v>0.46475940739864119</v>
      </c>
      <c r="N10" s="286"/>
      <c r="O10" s="120">
        <f>J10/H10</f>
        <v>1.1271266080603133</v>
      </c>
    </row>
    <row r="11" spans="1:17" ht="16.5" customHeight="1" x14ac:dyDescent="0.25">
      <c r="A11" s="121" t="s">
        <v>74</v>
      </c>
      <c r="B11" s="298" t="s">
        <v>75</v>
      </c>
      <c r="C11" s="299"/>
      <c r="D11" s="299"/>
      <c r="E11" s="299"/>
      <c r="F11" s="298" t="s">
        <v>193</v>
      </c>
      <c r="G11" s="299"/>
      <c r="H11" s="59">
        <v>664239.69999999995</v>
      </c>
      <c r="I11" s="105">
        <v>1610902.82</v>
      </c>
      <c r="J11" s="302">
        <v>748682.23999999999</v>
      </c>
      <c r="K11" s="299"/>
      <c r="L11" s="299"/>
      <c r="M11" s="313">
        <f t="shared" si="0"/>
        <v>0.46475940739864119</v>
      </c>
      <c r="N11" s="313"/>
      <c r="O11" s="122">
        <f>J11/H11</f>
        <v>1.1271266080603133</v>
      </c>
    </row>
    <row r="12" spans="1:17" ht="22.5" customHeight="1" x14ac:dyDescent="0.25">
      <c r="A12" s="123" t="s">
        <v>76</v>
      </c>
      <c r="B12" s="287" t="s">
        <v>77</v>
      </c>
      <c r="C12" s="255"/>
      <c r="D12" s="255"/>
      <c r="E12" s="255"/>
      <c r="F12" s="287"/>
      <c r="G12" s="255"/>
      <c r="H12" s="60">
        <v>663739.69999999995</v>
      </c>
      <c r="I12" s="103">
        <v>0</v>
      </c>
      <c r="J12" s="304">
        <v>748682.23999999999</v>
      </c>
      <c r="K12" s="255"/>
      <c r="L12" s="255"/>
      <c r="M12" s="288"/>
      <c r="N12" s="288"/>
      <c r="O12" s="124"/>
    </row>
    <row r="13" spans="1:17" ht="20.25" customHeight="1" x14ac:dyDescent="0.25">
      <c r="A13" s="123" t="s">
        <v>194</v>
      </c>
      <c r="B13" s="287" t="s">
        <v>195</v>
      </c>
      <c r="C13" s="255"/>
      <c r="D13" s="255"/>
      <c r="E13" s="255"/>
      <c r="F13" s="287"/>
      <c r="G13" s="255"/>
      <c r="H13" s="60">
        <v>500</v>
      </c>
      <c r="I13" s="103">
        <v>0</v>
      </c>
      <c r="J13" s="304">
        <v>0</v>
      </c>
      <c r="K13" s="255"/>
      <c r="L13" s="255"/>
      <c r="M13" s="288"/>
      <c r="N13" s="288"/>
      <c r="O13" s="124"/>
    </row>
    <row r="14" spans="1:17" s="89" customFormat="1" ht="20.25" customHeight="1" x14ac:dyDescent="0.25">
      <c r="A14" s="121" t="s">
        <v>74</v>
      </c>
      <c r="B14" s="298" t="s">
        <v>75</v>
      </c>
      <c r="C14" s="299"/>
      <c r="D14" s="299"/>
      <c r="E14" s="299"/>
      <c r="F14" s="298" t="s">
        <v>78</v>
      </c>
      <c r="G14" s="299"/>
      <c r="H14" s="59">
        <v>0</v>
      </c>
      <c r="I14" s="105">
        <v>0</v>
      </c>
      <c r="J14" s="302">
        <v>0</v>
      </c>
      <c r="K14" s="299"/>
      <c r="L14" s="299"/>
      <c r="M14" s="313">
        <v>0</v>
      </c>
      <c r="N14" s="313"/>
      <c r="O14" s="122">
        <v>0</v>
      </c>
    </row>
    <row r="15" spans="1:17" s="89" customFormat="1" ht="20.25" customHeight="1" x14ac:dyDescent="0.25">
      <c r="A15" s="123" t="s">
        <v>76</v>
      </c>
      <c r="B15" s="287" t="s">
        <v>77</v>
      </c>
      <c r="C15" s="255"/>
      <c r="D15" s="255"/>
      <c r="E15" s="255"/>
      <c r="F15" s="287"/>
      <c r="G15" s="255"/>
      <c r="H15" s="60">
        <v>0</v>
      </c>
      <c r="I15" s="103">
        <v>0</v>
      </c>
      <c r="J15" s="304">
        <v>0</v>
      </c>
      <c r="K15" s="255"/>
      <c r="L15" s="255"/>
      <c r="M15" s="288"/>
      <c r="N15" s="288"/>
      <c r="O15" s="124"/>
    </row>
    <row r="16" spans="1:17" s="89" customFormat="1" ht="20.25" customHeight="1" x14ac:dyDescent="0.25">
      <c r="A16" s="121" t="s">
        <v>74</v>
      </c>
      <c r="B16" s="298" t="s">
        <v>75</v>
      </c>
      <c r="C16" s="299"/>
      <c r="D16" s="299"/>
      <c r="E16" s="299"/>
      <c r="F16" s="298" t="s">
        <v>79</v>
      </c>
      <c r="G16" s="299"/>
      <c r="H16" s="59">
        <v>0</v>
      </c>
      <c r="I16" s="105">
        <v>0</v>
      </c>
      <c r="J16" s="302">
        <v>0</v>
      </c>
      <c r="K16" s="299"/>
      <c r="L16" s="299"/>
      <c r="M16" s="313">
        <v>0</v>
      </c>
      <c r="N16" s="313"/>
      <c r="O16" s="122">
        <v>0</v>
      </c>
      <c r="Q16" s="93"/>
    </row>
    <row r="17" spans="1:17" s="89" customFormat="1" ht="20.25" customHeight="1" x14ac:dyDescent="0.25">
      <c r="A17" s="125">
        <v>63811</v>
      </c>
      <c r="B17" s="287" t="s">
        <v>209</v>
      </c>
      <c r="C17" s="255"/>
      <c r="D17" s="255"/>
      <c r="E17" s="255"/>
      <c r="F17" s="287"/>
      <c r="G17" s="255"/>
      <c r="H17" s="60">
        <v>0</v>
      </c>
      <c r="I17" s="103">
        <v>0</v>
      </c>
      <c r="J17" s="304">
        <v>0</v>
      </c>
      <c r="K17" s="255"/>
      <c r="L17" s="255"/>
      <c r="M17" s="288"/>
      <c r="N17" s="288"/>
      <c r="O17" s="124"/>
    </row>
    <row r="18" spans="1:17" x14ac:dyDescent="0.25">
      <c r="A18" s="119" t="s">
        <v>80</v>
      </c>
      <c r="B18" s="284" t="s">
        <v>81</v>
      </c>
      <c r="C18" s="252"/>
      <c r="D18" s="252"/>
      <c r="E18" s="252"/>
      <c r="F18" s="284"/>
      <c r="G18" s="252"/>
      <c r="H18" s="61">
        <v>0</v>
      </c>
      <c r="I18" s="108">
        <v>10</v>
      </c>
      <c r="J18" s="303">
        <v>0</v>
      </c>
      <c r="K18" s="252"/>
      <c r="L18" s="252"/>
      <c r="M18" s="286">
        <f t="shared" si="0"/>
        <v>0</v>
      </c>
      <c r="N18" s="286"/>
      <c r="O18" s="120">
        <v>0</v>
      </c>
    </row>
    <row r="19" spans="1:17" x14ac:dyDescent="0.25">
      <c r="A19" s="121" t="s">
        <v>80</v>
      </c>
      <c r="B19" s="298" t="s">
        <v>81</v>
      </c>
      <c r="C19" s="299"/>
      <c r="D19" s="299"/>
      <c r="E19" s="299"/>
      <c r="F19" s="298" t="s">
        <v>196</v>
      </c>
      <c r="G19" s="299"/>
      <c r="H19" s="59">
        <v>0</v>
      </c>
      <c r="I19" s="105">
        <v>10</v>
      </c>
      <c r="J19" s="302">
        <v>0</v>
      </c>
      <c r="K19" s="299"/>
      <c r="L19" s="299"/>
      <c r="M19" s="313">
        <f t="shared" si="0"/>
        <v>0</v>
      </c>
      <c r="N19" s="313"/>
      <c r="O19" s="122"/>
    </row>
    <row r="20" spans="1:17" ht="21.75" customHeight="1" x14ac:dyDescent="0.25">
      <c r="A20" s="119" t="s">
        <v>82</v>
      </c>
      <c r="B20" s="284" t="s">
        <v>83</v>
      </c>
      <c r="C20" s="252"/>
      <c r="D20" s="252"/>
      <c r="E20" s="252"/>
      <c r="F20" s="284"/>
      <c r="G20" s="252"/>
      <c r="H20" s="61">
        <v>240</v>
      </c>
      <c r="I20" s="108">
        <v>13000</v>
      </c>
      <c r="J20" s="303">
        <v>1992.5</v>
      </c>
      <c r="K20" s="252"/>
      <c r="L20" s="252"/>
      <c r="M20" s="286">
        <f>J20/I20</f>
        <v>0.15326923076923077</v>
      </c>
      <c r="N20" s="286"/>
      <c r="O20" s="126">
        <v>0</v>
      </c>
    </row>
    <row r="21" spans="1:17" ht="29.25" customHeight="1" x14ac:dyDescent="0.25">
      <c r="A21" s="121" t="s">
        <v>82</v>
      </c>
      <c r="B21" s="298" t="s">
        <v>83</v>
      </c>
      <c r="C21" s="299"/>
      <c r="D21" s="299"/>
      <c r="E21" s="299"/>
      <c r="F21" s="298" t="s">
        <v>197</v>
      </c>
      <c r="G21" s="299"/>
      <c r="H21" s="62">
        <v>240</v>
      </c>
      <c r="I21" s="105">
        <v>13000</v>
      </c>
      <c r="J21" s="302">
        <v>1992.5</v>
      </c>
      <c r="K21" s="299"/>
      <c r="L21" s="299"/>
      <c r="M21" s="313">
        <f>J21/I21</f>
        <v>0.15326923076923077</v>
      </c>
      <c r="N21" s="313"/>
      <c r="O21" s="127">
        <f>J21/H21</f>
        <v>8.3020833333333339</v>
      </c>
    </row>
    <row r="22" spans="1:17" x14ac:dyDescent="0.25">
      <c r="A22" s="123" t="s">
        <v>84</v>
      </c>
      <c r="B22" s="287" t="s">
        <v>85</v>
      </c>
      <c r="C22" s="255"/>
      <c r="D22" s="255"/>
      <c r="E22" s="255"/>
      <c r="F22" s="287"/>
      <c r="G22" s="255"/>
      <c r="H22" s="60">
        <v>20</v>
      </c>
      <c r="I22" s="103">
        <v>0</v>
      </c>
      <c r="J22" s="304">
        <v>50</v>
      </c>
      <c r="K22" s="255"/>
      <c r="L22" s="255"/>
      <c r="M22" s="288"/>
      <c r="N22" s="288"/>
      <c r="O22" s="124"/>
    </row>
    <row r="23" spans="1:17" x14ac:dyDescent="0.25">
      <c r="A23" s="123" t="s">
        <v>86</v>
      </c>
      <c r="B23" s="287" t="s">
        <v>87</v>
      </c>
      <c r="C23" s="255"/>
      <c r="D23" s="255"/>
      <c r="E23" s="255"/>
      <c r="F23" s="287"/>
      <c r="G23" s="255"/>
      <c r="H23" s="60">
        <v>220</v>
      </c>
      <c r="I23" s="103">
        <v>0</v>
      </c>
      <c r="J23" s="304">
        <v>1942.5</v>
      </c>
      <c r="K23" s="255"/>
      <c r="L23" s="255"/>
      <c r="M23" s="288"/>
      <c r="N23" s="288"/>
      <c r="O23" s="124"/>
    </row>
    <row r="24" spans="1:17" ht="24" customHeight="1" x14ac:dyDescent="0.25">
      <c r="A24" s="119" t="s">
        <v>88</v>
      </c>
      <c r="B24" s="284" t="s">
        <v>89</v>
      </c>
      <c r="C24" s="252"/>
      <c r="D24" s="252"/>
      <c r="E24" s="252"/>
      <c r="F24" s="284"/>
      <c r="G24" s="252"/>
      <c r="H24" s="94">
        <v>3471.73</v>
      </c>
      <c r="I24" s="108">
        <v>4000</v>
      </c>
      <c r="J24" s="303">
        <v>2920</v>
      </c>
      <c r="K24" s="252"/>
      <c r="L24" s="252"/>
      <c r="M24" s="286">
        <f>SUM(J24/I24)</f>
        <v>0.73</v>
      </c>
      <c r="N24" s="286"/>
      <c r="O24" s="126">
        <f>J24/H24</f>
        <v>0.84107923139184215</v>
      </c>
    </row>
    <row r="25" spans="1:17" ht="32.25" customHeight="1" x14ac:dyDescent="0.25">
      <c r="A25" s="121" t="s">
        <v>88</v>
      </c>
      <c r="B25" s="298" t="s">
        <v>89</v>
      </c>
      <c r="C25" s="299"/>
      <c r="D25" s="299"/>
      <c r="E25" s="299"/>
      <c r="F25" s="298" t="s">
        <v>198</v>
      </c>
      <c r="G25" s="299"/>
      <c r="H25" s="62">
        <v>3471.73</v>
      </c>
      <c r="I25" s="105">
        <v>4000</v>
      </c>
      <c r="J25" s="302">
        <v>2920</v>
      </c>
      <c r="K25" s="299"/>
      <c r="L25" s="299"/>
      <c r="M25" s="313">
        <f>J25/I25</f>
        <v>0.73</v>
      </c>
      <c r="N25" s="313"/>
      <c r="O25" s="127">
        <f>J25/H25</f>
        <v>0.84107923139184215</v>
      </c>
    </row>
    <row r="26" spans="1:17" x14ac:dyDescent="0.25">
      <c r="A26" s="123" t="s">
        <v>90</v>
      </c>
      <c r="B26" s="287" t="s">
        <v>91</v>
      </c>
      <c r="C26" s="255"/>
      <c r="D26" s="255"/>
      <c r="E26" s="255"/>
      <c r="F26" s="287"/>
      <c r="G26" s="255"/>
      <c r="H26" s="60">
        <v>5</v>
      </c>
      <c r="I26" s="103">
        <v>0</v>
      </c>
      <c r="J26" s="304">
        <v>0</v>
      </c>
      <c r="K26" s="255"/>
      <c r="L26" s="255"/>
      <c r="M26" s="288"/>
      <c r="N26" s="288"/>
      <c r="O26" s="124"/>
    </row>
    <row r="27" spans="1:17" x14ac:dyDescent="0.25">
      <c r="A27" s="123" t="s">
        <v>92</v>
      </c>
      <c r="B27" s="287" t="s">
        <v>93</v>
      </c>
      <c r="C27" s="255"/>
      <c r="D27" s="255"/>
      <c r="E27" s="255"/>
      <c r="F27" s="287"/>
      <c r="G27" s="255"/>
      <c r="H27" s="60">
        <v>2690</v>
      </c>
      <c r="I27" s="103">
        <v>0</v>
      </c>
      <c r="J27" s="304">
        <v>2920</v>
      </c>
      <c r="K27" s="255"/>
      <c r="L27" s="255"/>
      <c r="M27" s="288"/>
      <c r="N27" s="288"/>
      <c r="O27" s="124"/>
      <c r="Q27" s="93"/>
    </row>
    <row r="28" spans="1:17" x14ac:dyDescent="0.25">
      <c r="A28" s="123" t="s">
        <v>94</v>
      </c>
      <c r="B28" s="287" t="s">
        <v>95</v>
      </c>
      <c r="C28" s="255"/>
      <c r="D28" s="255"/>
      <c r="E28" s="255"/>
      <c r="F28" s="287"/>
      <c r="G28" s="255"/>
      <c r="H28" s="60">
        <v>776.73</v>
      </c>
      <c r="I28" s="103">
        <v>0</v>
      </c>
      <c r="J28" s="304">
        <v>0</v>
      </c>
      <c r="K28" s="255"/>
      <c r="L28" s="255"/>
      <c r="M28" s="288"/>
      <c r="N28" s="288"/>
      <c r="O28" s="124"/>
    </row>
    <row r="29" spans="1:17" s="89" customFormat="1" ht="17.25" customHeight="1" x14ac:dyDescent="0.25">
      <c r="A29" s="128">
        <v>68</v>
      </c>
      <c r="B29" s="291" t="s">
        <v>96</v>
      </c>
      <c r="C29" s="291"/>
      <c r="D29" s="291"/>
      <c r="E29" s="291"/>
      <c r="F29" s="294"/>
      <c r="G29" s="295"/>
      <c r="H29" s="61">
        <v>0</v>
      </c>
      <c r="I29" s="108">
        <v>0</v>
      </c>
      <c r="J29" s="314">
        <v>0</v>
      </c>
      <c r="K29" s="315"/>
      <c r="L29" s="316"/>
      <c r="M29" s="109"/>
      <c r="N29" s="109">
        <v>0</v>
      </c>
      <c r="O29" s="120">
        <v>0</v>
      </c>
    </row>
    <row r="30" spans="1:17" s="89" customFormat="1" x14ac:dyDescent="0.25">
      <c r="A30" s="125">
        <v>683110</v>
      </c>
      <c r="B30" s="290" t="s">
        <v>97</v>
      </c>
      <c r="C30" s="290"/>
      <c r="D30" s="290"/>
      <c r="E30" s="290"/>
      <c r="F30" s="292"/>
      <c r="G30" s="293"/>
      <c r="H30" s="60">
        <v>0</v>
      </c>
      <c r="I30" s="103">
        <v>0</v>
      </c>
      <c r="J30" s="317">
        <v>0</v>
      </c>
      <c r="K30" s="318"/>
      <c r="L30" s="319"/>
      <c r="M30" s="104"/>
      <c r="N30" s="104"/>
      <c r="O30" s="124"/>
    </row>
    <row r="31" spans="1:17" x14ac:dyDescent="0.25">
      <c r="A31" s="117"/>
      <c r="B31" s="305" t="s">
        <v>25</v>
      </c>
      <c r="C31" s="306"/>
      <c r="D31" s="306"/>
      <c r="E31" s="306"/>
      <c r="F31" s="305"/>
      <c r="G31" s="306"/>
      <c r="H31" s="96">
        <v>855794.57</v>
      </c>
      <c r="I31" s="107">
        <v>1665451.9</v>
      </c>
      <c r="J31" s="307">
        <v>815174.01</v>
      </c>
      <c r="K31" s="306"/>
      <c r="L31" s="306"/>
      <c r="M31" s="312">
        <f>J31/I31</f>
        <v>0.48946115465718348</v>
      </c>
      <c r="N31" s="312"/>
      <c r="O31" s="118">
        <f>J31/H31</f>
        <v>0.95253468364493132</v>
      </c>
    </row>
    <row r="32" spans="1:17" ht="15" customHeight="1" x14ac:dyDescent="0.25">
      <c r="A32" s="129" t="s">
        <v>37</v>
      </c>
      <c r="B32" s="289" t="s">
        <v>38</v>
      </c>
      <c r="C32" s="252"/>
      <c r="D32" s="252"/>
      <c r="E32" s="252"/>
      <c r="F32" s="284"/>
      <c r="G32" s="252"/>
      <c r="H32" s="61">
        <v>782956.92</v>
      </c>
      <c r="I32" s="111">
        <v>1520086.68</v>
      </c>
      <c r="J32" s="285">
        <v>755379.84</v>
      </c>
      <c r="K32" s="252"/>
      <c r="L32" s="252"/>
      <c r="M32" s="286">
        <f>J32/I32</f>
        <v>0.49693208284674922</v>
      </c>
      <c r="N32" s="286"/>
      <c r="O32" s="130">
        <f>J32/H32</f>
        <v>0.96477829201637288</v>
      </c>
      <c r="Q32" s="93"/>
    </row>
    <row r="33" spans="1:17" ht="15" customHeight="1" x14ac:dyDescent="0.25">
      <c r="A33" s="131" t="s">
        <v>98</v>
      </c>
      <c r="B33" s="281" t="s">
        <v>99</v>
      </c>
      <c r="C33" s="255"/>
      <c r="D33" s="255"/>
      <c r="E33" s="255"/>
      <c r="F33" s="287"/>
      <c r="G33" s="255"/>
      <c r="H33" s="103">
        <v>636881.78</v>
      </c>
      <c r="I33" s="110">
        <v>0</v>
      </c>
      <c r="J33" s="282">
        <v>607044.49</v>
      </c>
      <c r="K33" s="255"/>
      <c r="L33" s="255"/>
      <c r="M33" s="288"/>
      <c r="N33" s="288"/>
      <c r="O33" s="132"/>
      <c r="Q33" s="85"/>
    </row>
    <row r="34" spans="1:17" ht="15" customHeight="1" x14ac:dyDescent="0.25">
      <c r="A34" s="131" t="s">
        <v>106</v>
      </c>
      <c r="B34" s="281" t="s">
        <v>107</v>
      </c>
      <c r="C34" s="255"/>
      <c r="D34" s="255"/>
      <c r="E34" s="255"/>
      <c r="F34" s="287"/>
      <c r="G34" s="255"/>
      <c r="H34" s="103">
        <v>14593.67</v>
      </c>
      <c r="I34" s="110">
        <v>0</v>
      </c>
      <c r="J34" s="282">
        <v>20017.97</v>
      </c>
      <c r="K34" s="255"/>
      <c r="L34" s="255"/>
      <c r="M34" s="288"/>
      <c r="N34" s="288"/>
      <c r="O34" s="132"/>
    </row>
    <row r="35" spans="1:17" ht="15" customHeight="1" x14ac:dyDescent="0.25">
      <c r="A35" s="131" t="s">
        <v>214</v>
      </c>
      <c r="B35" s="281" t="s">
        <v>215</v>
      </c>
      <c r="C35" s="255"/>
      <c r="D35" s="255"/>
      <c r="E35" s="255"/>
      <c r="F35" s="287"/>
      <c r="G35" s="255"/>
      <c r="H35" s="103">
        <v>23133.89</v>
      </c>
      <c r="I35" s="110">
        <v>0</v>
      </c>
      <c r="J35" s="282">
        <v>0</v>
      </c>
      <c r="K35" s="255"/>
      <c r="L35" s="255"/>
      <c r="M35" s="288"/>
      <c r="N35" s="288"/>
      <c r="O35" s="132"/>
    </row>
    <row r="36" spans="1:17" ht="15" customHeight="1" x14ac:dyDescent="0.25">
      <c r="A36" s="131" t="s">
        <v>102</v>
      </c>
      <c r="B36" s="281" t="s">
        <v>103</v>
      </c>
      <c r="C36" s="255"/>
      <c r="D36" s="255"/>
      <c r="E36" s="255"/>
      <c r="F36" s="287"/>
      <c r="G36" s="255"/>
      <c r="H36" s="103">
        <v>200</v>
      </c>
      <c r="I36" s="110">
        <v>0</v>
      </c>
      <c r="J36" s="282">
        <v>23913.1</v>
      </c>
      <c r="K36" s="255"/>
      <c r="L36" s="255"/>
      <c r="M36" s="288"/>
      <c r="N36" s="288"/>
      <c r="O36" s="132"/>
    </row>
    <row r="37" spans="1:17" ht="15" customHeight="1" x14ac:dyDescent="0.25">
      <c r="A37" s="131" t="s">
        <v>104</v>
      </c>
      <c r="B37" s="281" t="s">
        <v>105</v>
      </c>
      <c r="C37" s="255"/>
      <c r="D37" s="255"/>
      <c r="E37" s="255"/>
      <c r="F37" s="287"/>
      <c r="G37" s="255"/>
      <c r="H37" s="103">
        <v>600</v>
      </c>
      <c r="I37" s="110">
        <v>0</v>
      </c>
      <c r="J37" s="282">
        <v>600</v>
      </c>
      <c r="K37" s="255"/>
      <c r="L37" s="255"/>
      <c r="M37" s="288"/>
      <c r="N37" s="288"/>
      <c r="O37" s="132"/>
    </row>
    <row r="38" spans="1:17" ht="15" customHeight="1" x14ac:dyDescent="0.25">
      <c r="A38" s="131" t="s">
        <v>100</v>
      </c>
      <c r="B38" s="281" t="s">
        <v>101</v>
      </c>
      <c r="C38" s="255"/>
      <c r="D38" s="255"/>
      <c r="E38" s="255"/>
      <c r="F38" s="287"/>
      <c r="G38" s="255"/>
      <c r="H38" s="103">
        <v>107547.58</v>
      </c>
      <c r="I38" s="110">
        <v>0</v>
      </c>
      <c r="J38" s="282">
        <v>103804.28</v>
      </c>
      <c r="K38" s="255"/>
      <c r="L38" s="255"/>
      <c r="M38" s="288"/>
      <c r="N38" s="288"/>
      <c r="O38" s="132"/>
    </row>
    <row r="39" spans="1:17" ht="15" customHeight="1" x14ac:dyDescent="0.25">
      <c r="A39" s="129" t="s">
        <v>39</v>
      </c>
      <c r="B39" s="289" t="s">
        <v>40</v>
      </c>
      <c r="C39" s="252"/>
      <c r="D39" s="252"/>
      <c r="E39" s="252"/>
      <c r="F39" s="284"/>
      <c r="G39" s="252"/>
      <c r="H39" s="61">
        <v>68851.61</v>
      </c>
      <c r="I39" s="111">
        <v>137347.72</v>
      </c>
      <c r="J39" s="285">
        <f>SUM(J40:L82)</f>
        <v>57943.57</v>
      </c>
      <c r="K39" s="252"/>
      <c r="L39" s="252"/>
      <c r="M39" s="286">
        <f>J39/I39</f>
        <v>0.42187500455049415</v>
      </c>
      <c r="N39" s="286"/>
      <c r="O39" s="130">
        <f>J39/H39</f>
        <v>0.84157175119071292</v>
      </c>
      <c r="Q39" s="85"/>
    </row>
    <row r="40" spans="1:17" ht="15" customHeight="1" x14ac:dyDescent="0.25">
      <c r="A40" s="131" t="s">
        <v>108</v>
      </c>
      <c r="B40" s="281" t="s">
        <v>109</v>
      </c>
      <c r="C40" s="255"/>
      <c r="D40" s="255"/>
      <c r="E40" s="255"/>
      <c r="F40" s="287"/>
      <c r="G40" s="255"/>
      <c r="H40" s="103">
        <v>2040.22</v>
      </c>
      <c r="I40" s="110">
        <v>0</v>
      </c>
      <c r="J40" s="304">
        <v>1396.4</v>
      </c>
      <c r="K40" s="255"/>
      <c r="L40" s="255"/>
      <c r="M40" s="288"/>
      <c r="N40" s="288"/>
      <c r="O40" s="132"/>
    </row>
    <row r="41" spans="1:17" ht="15" customHeight="1" x14ac:dyDescent="0.25">
      <c r="A41" s="131" t="s">
        <v>110</v>
      </c>
      <c r="B41" s="281" t="s">
        <v>111</v>
      </c>
      <c r="C41" s="255"/>
      <c r="D41" s="255"/>
      <c r="E41" s="255"/>
      <c r="F41" s="287"/>
      <c r="G41" s="255"/>
      <c r="H41" s="103">
        <v>50</v>
      </c>
      <c r="I41" s="110">
        <v>0</v>
      </c>
      <c r="J41" s="304">
        <v>2120</v>
      </c>
      <c r="K41" s="255"/>
      <c r="L41" s="255"/>
      <c r="M41" s="288"/>
      <c r="N41" s="288"/>
      <c r="O41" s="132"/>
    </row>
    <row r="42" spans="1:17" ht="15" customHeight="1" x14ac:dyDescent="0.25">
      <c r="A42" s="131" t="s">
        <v>112</v>
      </c>
      <c r="B42" s="281" t="s">
        <v>113</v>
      </c>
      <c r="C42" s="255"/>
      <c r="D42" s="255"/>
      <c r="E42" s="255"/>
      <c r="F42" s="287"/>
      <c r="G42" s="255"/>
      <c r="H42" s="103">
        <v>87.2</v>
      </c>
      <c r="I42" s="110">
        <v>0</v>
      </c>
      <c r="J42" s="304">
        <v>438.5</v>
      </c>
      <c r="K42" s="255"/>
      <c r="L42" s="255"/>
      <c r="M42" s="288"/>
      <c r="N42" s="288"/>
      <c r="O42" s="132"/>
    </row>
    <row r="43" spans="1:17" ht="15" customHeight="1" x14ac:dyDescent="0.25">
      <c r="A43" s="131" t="s">
        <v>114</v>
      </c>
      <c r="B43" s="281" t="s">
        <v>115</v>
      </c>
      <c r="C43" s="255"/>
      <c r="D43" s="255"/>
      <c r="E43" s="255"/>
      <c r="F43" s="287"/>
      <c r="G43" s="255"/>
      <c r="H43" s="103">
        <v>711.77</v>
      </c>
      <c r="I43" s="110">
        <v>0</v>
      </c>
      <c r="J43" s="304">
        <v>864.06</v>
      </c>
      <c r="K43" s="255"/>
      <c r="L43" s="255"/>
      <c r="M43" s="288"/>
      <c r="N43" s="288"/>
      <c r="O43" s="132"/>
    </row>
    <row r="44" spans="1:17" ht="15" customHeight="1" x14ac:dyDescent="0.25">
      <c r="A44" s="131" t="s">
        <v>116</v>
      </c>
      <c r="B44" s="281" t="s">
        <v>117</v>
      </c>
      <c r="C44" s="255"/>
      <c r="D44" s="255"/>
      <c r="E44" s="255"/>
      <c r="F44" s="287"/>
      <c r="G44" s="255"/>
      <c r="H44" s="103">
        <v>19.920000000000002</v>
      </c>
      <c r="I44" s="110">
        <v>0</v>
      </c>
      <c r="J44" s="304">
        <v>61.6</v>
      </c>
      <c r="K44" s="255"/>
      <c r="L44" s="255"/>
      <c r="M44" s="288"/>
      <c r="N44" s="288"/>
      <c r="O44" s="132"/>
    </row>
    <row r="45" spans="1:17" ht="15" customHeight="1" x14ac:dyDescent="0.25">
      <c r="A45" s="131" t="s">
        <v>118</v>
      </c>
      <c r="B45" s="281" t="s">
        <v>119</v>
      </c>
      <c r="C45" s="255"/>
      <c r="D45" s="255"/>
      <c r="E45" s="255"/>
      <c r="F45" s="287"/>
      <c r="G45" s="255"/>
      <c r="H45" s="103">
        <v>7290.39</v>
      </c>
      <c r="I45" s="110">
        <v>0</v>
      </c>
      <c r="J45" s="304">
        <v>9203.25</v>
      </c>
      <c r="K45" s="255"/>
      <c r="L45" s="255"/>
      <c r="M45" s="288"/>
      <c r="N45" s="288"/>
      <c r="O45" s="132"/>
    </row>
    <row r="46" spans="1:17" ht="15" customHeight="1" x14ac:dyDescent="0.25">
      <c r="A46" s="131" t="s">
        <v>120</v>
      </c>
      <c r="B46" s="281" t="s">
        <v>121</v>
      </c>
      <c r="C46" s="255"/>
      <c r="D46" s="255"/>
      <c r="E46" s="255"/>
      <c r="F46" s="287"/>
      <c r="G46" s="255"/>
      <c r="H46" s="103">
        <v>206.16</v>
      </c>
      <c r="I46" s="110">
        <v>0</v>
      </c>
      <c r="J46" s="304">
        <v>167</v>
      </c>
      <c r="K46" s="255"/>
      <c r="L46" s="255"/>
      <c r="M46" s="288"/>
      <c r="N46" s="288"/>
      <c r="O46" s="132"/>
    </row>
    <row r="47" spans="1:17" ht="15" customHeight="1" x14ac:dyDescent="0.25">
      <c r="A47" s="131" t="s">
        <v>199</v>
      </c>
      <c r="B47" s="281" t="s">
        <v>200</v>
      </c>
      <c r="C47" s="255"/>
      <c r="D47" s="255"/>
      <c r="E47" s="255"/>
      <c r="F47" s="287"/>
      <c r="G47" s="255"/>
      <c r="H47" s="103">
        <v>548.75</v>
      </c>
      <c r="I47" s="110">
        <v>0</v>
      </c>
      <c r="J47" s="304">
        <v>120</v>
      </c>
      <c r="K47" s="255"/>
      <c r="L47" s="255"/>
      <c r="M47" s="288"/>
      <c r="N47" s="288"/>
      <c r="O47" s="132"/>
    </row>
    <row r="48" spans="1:17" ht="15" customHeight="1" x14ac:dyDescent="0.25">
      <c r="A48" s="131" t="s">
        <v>201</v>
      </c>
      <c r="B48" s="281" t="s">
        <v>202</v>
      </c>
      <c r="C48" s="255"/>
      <c r="D48" s="255"/>
      <c r="E48" s="255"/>
      <c r="F48" s="287"/>
      <c r="G48" s="255"/>
      <c r="H48" s="103">
        <v>33.200000000000003</v>
      </c>
      <c r="I48" s="110">
        <v>0</v>
      </c>
      <c r="J48" s="304">
        <v>4.8</v>
      </c>
      <c r="K48" s="255"/>
      <c r="L48" s="255"/>
      <c r="M48" s="288"/>
      <c r="N48" s="288"/>
      <c r="O48" s="132"/>
    </row>
    <row r="49" spans="1:17" ht="15" customHeight="1" x14ac:dyDescent="0.25">
      <c r="A49" s="131" t="s">
        <v>122</v>
      </c>
      <c r="B49" s="281" t="s">
        <v>123</v>
      </c>
      <c r="C49" s="255"/>
      <c r="D49" s="255"/>
      <c r="E49" s="255"/>
      <c r="F49" s="287"/>
      <c r="G49" s="255"/>
      <c r="H49" s="103">
        <v>3578.25</v>
      </c>
      <c r="I49" s="110">
        <v>0</v>
      </c>
      <c r="J49" s="304">
        <v>2640.3</v>
      </c>
      <c r="K49" s="255"/>
      <c r="L49" s="255"/>
      <c r="M49" s="288"/>
      <c r="N49" s="288"/>
      <c r="O49" s="132"/>
    </row>
    <row r="50" spans="1:17" ht="15" customHeight="1" x14ac:dyDescent="0.25">
      <c r="A50" s="131" t="s">
        <v>124</v>
      </c>
      <c r="B50" s="281" t="s">
        <v>125</v>
      </c>
      <c r="C50" s="255"/>
      <c r="D50" s="255"/>
      <c r="E50" s="255"/>
      <c r="F50" s="287"/>
      <c r="G50" s="255"/>
      <c r="H50" s="103">
        <v>286.98</v>
      </c>
      <c r="I50" s="110">
        <v>0</v>
      </c>
      <c r="J50" s="304">
        <v>219.87</v>
      </c>
      <c r="K50" s="255"/>
      <c r="L50" s="255"/>
      <c r="M50" s="288"/>
      <c r="N50" s="288"/>
      <c r="O50" s="132"/>
    </row>
    <row r="51" spans="1:17" ht="15" customHeight="1" x14ac:dyDescent="0.25">
      <c r="A51" s="131" t="s">
        <v>126</v>
      </c>
      <c r="B51" s="281" t="s">
        <v>127</v>
      </c>
      <c r="C51" s="255"/>
      <c r="D51" s="255"/>
      <c r="E51" s="255"/>
      <c r="F51" s="287"/>
      <c r="G51" s="255"/>
      <c r="H51" s="103">
        <v>368.51</v>
      </c>
      <c r="I51" s="110">
        <v>0</v>
      </c>
      <c r="J51" s="304">
        <v>1687.38</v>
      </c>
      <c r="K51" s="255"/>
      <c r="L51" s="255"/>
      <c r="M51" s="288"/>
      <c r="N51" s="288"/>
      <c r="O51" s="132"/>
    </row>
    <row r="52" spans="1:17" ht="15" customHeight="1" x14ac:dyDescent="0.25">
      <c r="A52" s="131" t="s">
        <v>128</v>
      </c>
      <c r="B52" s="281" t="s">
        <v>129</v>
      </c>
      <c r="C52" s="255"/>
      <c r="D52" s="255"/>
      <c r="E52" s="255"/>
      <c r="F52" s="287"/>
      <c r="G52" s="255"/>
      <c r="H52" s="103">
        <v>1157.93</v>
      </c>
      <c r="I52" s="110">
        <v>0</v>
      </c>
      <c r="J52" s="304">
        <v>1707.77</v>
      </c>
      <c r="K52" s="255"/>
      <c r="L52" s="255"/>
      <c r="M52" s="288"/>
      <c r="N52" s="288"/>
      <c r="O52" s="132"/>
      <c r="Q52" s="93"/>
    </row>
    <row r="53" spans="1:17" ht="15" customHeight="1" x14ac:dyDescent="0.25">
      <c r="A53" s="131" t="s">
        <v>130</v>
      </c>
      <c r="B53" s="281" t="s">
        <v>131</v>
      </c>
      <c r="C53" s="255"/>
      <c r="D53" s="255"/>
      <c r="E53" s="255"/>
      <c r="F53" s="287"/>
      <c r="G53" s="255"/>
      <c r="H53" s="103">
        <v>2336.71</v>
      </c>
      <c r="I53" s="110">
        <v>0</v>
      </c>
      <c r="J53" s="304">
        <v>1779.49</v>
      </c>
      <c r="K53" s="255"/>
      <c r="L53" s="255"/>
      <c r="M53" s="288"/>
      <c r="N53" s="288"/>
      <c r="O53" s="132"/>
    </row>
    <row r="54" spans="1:17" ht="15" customHeight="1" x14ac:dyDescent="0.25">
      <c r="A54" s="131" t="s">
        <v>132</v>
      </c>
      <c r="B54" s="281" t="s">
        <v>133</v>
      </c>
      <c r="C54" s="255"/>
      <c r="D54" s="255"/>
      <c r="E54" s="255"/>
      <c r="F54" s="287"/>
      <c r="G54" s="255"/>
      <c r="H54" s="103">
        <v>118.93</v>
      </c>
      <c r="I54" s="110">
        <v>0</v>
      </c>
      <c r="J54" s="304">
        <v>37.25</v>
      </c>
      <c r="K54" s="255"/>
      <c r="L54" s="255"/>
      <c r="M54" s="288"/>
      <c r="N54" s="288"/>
      <c r="O54" s="132"/>
      <c r="Q54" s="93"/>
    </row>
    <row r="55" spans="1:17" ht="15" customHeight="1" x14ac:dyDescent="0.25">
      <c r="A55" s="131" t="s">
        <v>134</v>
      </c>
      <c r="B55" s="281" t="s">
        <v>135</v>
      </c>
      <c r="C55" s="255"/>
      <c r="D55" s="255"/>
      <c r="E55" s="255"/>
      <c r="F55" s="287"/>
      <c r="G55" s="255"/>
      <c r="H55" s="103">
        <v>2463.23</v>
      </c>
      <c r="I55" s="110">
        <v>0</v>
      </c>
      <c r="J55" s="304">
        <v>2890.11</v>
      </c>
      <c r="K55" s="255"/>
      <c r="L55" s="255"/>
      <c r="M55" s="288"/>
      <c r="N55" s="288"/>
      <c r="O55" s="132"/>
    </row>
    <row r="56" spans="1:17" ht="15" customHeight="1" x14ac:dyDescent="0.25">
      <c r="A56" s="131" t="s">
        <v>136</v>
      </c>
      <c r="B56" s="281" t="s">
        <v>137</v>
      </c>
      <c r="C56" s="255"/>
      <c r="D56" s="255"/>
      <c r="E56" s="255"/>
      <c r="F56" s="287"/>
      <c r="G56" s="255"/>
      <c r="H56" s="103">
        <v>13292.96</v>
      </c>
      <c r="I56" s="110">
        <v>0</v>
      </c>
      <c r="J56" s="304">
        <v>7360.73</v>
      </c>
      <c r="K56" s="255"/>
      <c r="L56" s="255"/>
      <c r="M56" s="288"/>
      <c r="N56" s="288"/>
      <c r="O56" s="132"/>
    </row>
    <row r="57" spans="1:17" ht="15" customHeight="1" x14ac:dyDescent="0.25">
      <c r="A57" s="131" t="s">
        <v>138</v>
      </c>
      <c r="B57" s="281" t="s">
        <v>139</v>
      </c>
      <c r="C57" s="255"/>
      <c r="D57" s="255"/>
      <c r="E57" s="255"/>
      <c r="F57" s="287"/>
      <c r="G57" s="255"/>
      <c r="H57" s="103">
        <v>204.3</v>
      </c>
      <c r="I57" s="110">
        <v>0</v>
      </c>
      <c r="J57" s="304">
        <v>364.57</v>
      </c>
      <c r="K57" s="255"/>
      <c r="L57" s="255"/>
      <c r="M57" s="288"/>
      <c r="N57" s="288"/>
      <c r="O57" s="132"/>
    </row>
    <row r="58" spans="1:17" ht="15" customHeight="1" x14ac:dyDescent="0.25">
      <c r="A58" s="131" t="s">
        <v>140</v>
      </c>
      <c r="B58" s="281" t="s">
        <v>141</v>
      </c>
      <c r="C58" s="255"/>
      <c r="D58" s="255"/>
      <c r="E58" s="255"/>
      <c r="F58" s="287"/>
      <c r="G58" s="255"/>
      <c r="H58" s="103">
        <v>1275.68</v>
      </c>
      <c r="I58" s="110">
        <v>0</v>
      </c>
      <c r="J58" s="304">
        <v>846.04</v>
      </c>
      <c r="K58" s="255"/>
      <c r="L58" s="255"/>
      <c r="M58" s="288"/>
      <c r="N58" s="288"/>
      <c r="O58" s="132"/>
    </row>
    <row r="59" spans="1:17" ht="15" customHeight="1" x14ac:dyDescent="0.25">
      <c r="A59" s="131" t="s">
        <v>142</v>
      </c>
      <c r="B59" s="281" t="s">
        <v>143</v>
      </c>
      <c r="C59" s="255"/>
      <c r="D59" s="255"/>
      <c r="E59" s="255"/>
      <c r="F59" s="287"/>
      <c r="G59" s="255"/>
      <c r="H59" s="103">
        <v>757.95</v>
      </c>
      <c r="I59" s="110">
        <v>0</v>
      </c>
      <c r="J59" s="304">
        <v>176.78</v>
      </c>
      <c r="K59" s="255"/>
      <c r="L59" s="255"/>
      <c r="M59" s="288"/>
      <c r="N59" s="288"/>
      <c r="O59" s="132"/>
    </row>
    <row r="60" spans="1:17" ht="15" customHeight="1" x14ac:dyDescent="0.25">
      <c r="A60" s="131" t="s">
        <v>144</v>
      </c>
      <c r="B60" s="281" t="s">
        <v>145</v>
      </c>
      <c r="C60" s="255"/>
      <c r="D60" s="255"/>
      <c r="E60" s="255"/>
      <c r="F60" s="287"/>
      <c r="G60" s="255"/>
      <c r="H60" s="103">
        <v>1785.3</v>
      </c>
      <c r="I60" s="110">
        <v>0</v>
      </c>
      <c r="J60" s="304">
        <v>345.91</v>
      </c>
      <c r="K60" s="255"/>
      <c r="L60" s="255"/>
      <c r="M60" s="288"/>
      <c r="N60" s="288"/>
      <c r="O60" s="132"/>
    </row>
    <row r="61" spans="1:17" ht="15" customHeight="1" x14ac:dyDescent="0.25">
      <c r="A61" s="131" t="s">
        <v>146</v>
      </c>
      <c r="B61" s="281" t="s">
        <v>147</v>
      </c>
      <c r="C61" s="255"/>
      <c r="D61" s="255"/>
      <c r="E61" s="255"/>
      <c r="F61" s="287"/>
      <c r="G61" s="255"/>
      <c r="H61" s="103">
        <v>140.54</v>
      </c>
      <c r="I61" s="110">
        <v>0</v>
      </c>
      <c r="J61" s="304">
        <v>151.65</v>
      </c>
      <c r="K61" s="255"/>
      <c r="L61" s="255"/>
      <c r="M61" s="288"/>
      <c r="N61" s="288"/>
      <c r="O61" s="132"/>
    </row>
    <row r="62" spans="1:17" ht="15" customHeight="1" x14ac:dyDescent="0.25">
      <c r="A62" s="131" t="s">
        <v>203</v>
      </c>
      <c r="B62" s="281" t="s">
        <v>204</v>
      </c>
      <c r="C62" s="255"/>
      <c r="D62" s="255"/>
      <c r="E62" s="255"/>
      <c r="F62" s="287"/>
      <c r="G62" s="255"/>
      <c r="H62" s="103">
        <v>62.13</v>
      </c>
      <c r="I62" s="110">
        <v>0</v>
      </c>
      <c r="J62" s="304">
        <v>3155.5</v>
      </c>
      <c r="K62" s="255"/>
      <c r="L62" s="255"/>
      <c r="M62" s="288"/>
      <c r="N62" s="288"/>
      <c r="O62" s="132"/>
    </row>
    <row r="63" spans="1:17" ht="15" customHeight="1" x14ac:dyDescent="0.25">
      <c r="A63" s="131" t="s">
        <v>148</v>
      </c>
      <c r="B63" s="281" t="s">
        <v>149</v>
      </c>
      <c r="C63" s="255"/>
      <c r="D63" s="255"/>
      <c r="E63" s="255"/>
      <c r="F63" s="287"/>
      <c r="G63" s="255"/>
      <c r="H63" s="103">
        <v>542.64</v>
      </c>
      <c r="I63" s="110">
        <v>0</v>
      </c>
      <c r="J63" s="304">
        <v>1629.47</v>
      </c>
      <c r="K63" s="255"/>
      <c r="L63" s="255"/>
      <c r="M63" s="288"/>
      <c r="N63" s="288"/>
      <c r="O63" s="132"/>
    </row>
    <row r="64" spans="1:17" ht="15" customHeight="1" x14ac:dyDescent="0.25">
      <c r="A64" s="131" t="s">
        <v>150</v>
      </c>
      <c r="B64" s="281" t="s">
        <v>151</v>
      </c>
      <c r="C64" s="255"/>
      <c r="D64" s="255"/>
      <c r="E64" s="255"/>
      <c r="F64" s="287"/>
      <c r="G64" s="255"/>
      <c r="H64" s="103">
        <v>2487.5</v>
      </c>
      <c r="I64" s="110">
        <v>0</v>
      </c>
      <c r="J64" s="304">
        <v>700</v>
      </c>
      <c r="K64" s="255"/>
      <c r="L64" s="255"/>
      <c r="M64" s="288"/>
      <c r="N64" s="288"/>
      <c r="O64" s="132"/>
    </row>
    <row r="65" spans="1:17" ht="15" customHeight="1" x14ac:dyDescent="0.25">
      <c r="A65" s="131" t="s">
        <v>205</v>
      </c>
      <c r="B65" s="281" t="s">
        <v>206</v>
      </c>
      <c r="C65" s="255"/>
      <c r="D65" s="255"/>
      <c r="E65" s="255"/>
      <c r="F65" s="287"/>
      <c r="G65" s="255"/>
      <c r="H65" s="103">
        <v>850</v>
      </c>
      <c r="I65" s="110">
        <v>0</v>
      </c>
      <c r="J65" s="304">
        <v>0</v>
      </c>
      <c r="K65" s="255"/>
      <c r="L65" s="255"/>
      <c r="M65" s="288"/>
      <c r="N65" s="288"/>
      <c r="O65" s="132"/>
    </row>
    <row r="66" spans="1:17" ht="15" customHeight="1" x14ac:dyDescent="0.25">
      <c r="A66" s="131" t="s">
        <v>152</v>
      </c>
      <c r="B66" s="281" t="s">
        <v>153</v>
      </c>
      <c r="C66" s="255"/>
      <c r="D66" s="255"/>
      <c r="E66" s="255"/>
      <c r="F66" s="287"/>
      <c r="G66" s="255"/>
      <c r="H66" s="103">
        <v>279.87</v>
      </c>
      <c r="I66" s="110">
        <v>0</v>
      </c>
      <c r="J66" s="304">
        <v>396.28</v>
      </c>
      <c r="K66" s="255"/>
      <c r="L66" s="255"/>
      <c r="M66" s="288"/>
      <c r="N66" s="288"/>
      <c r="O66" s="132"/>
    </row>
    <row r="67" spans="1:17" ht="15" customHeight="1" x14ac:dyDescent="0.25">
      <c r="A67" s="131" t="s">
        <v>154</v>
      </c>
      <c r="B67" s="281" t="s">
        <v>155</v>
      </c>
      <c r="C67" s="255"/>
      <c r="D67" s="255"/>
      <c r="E67" s="255"/>
      <c r="F67" s="287"/>
      <c r="G67" s="255"/>
      <c r="H67" s="103">
        <v>846.13</v>
      </c>
      <c r="I67" s="110">
        <v>0</v>
      </c>
      <c r="J67" s="304">
        <v>729</v>
      </c>
      <c r="K67" s="255"/>
      <c r="L67" s="255"/>
      <c r="M67" s="288"/>
      <c r="N67" s="288"/>
      <c r="O67" s="132"/>
    </row>
    <row r="68" spans="1:17" ht="15" customHeight="1" x14ac:dyDescent="0.25">
      <c r="A68" s="131" t="s">
        <v>156</v>
      </c>
      <c r="B68" s="281" t="s">
        <v>157</v>
      </c>
      <c r="C68" s="255"/>
      <c r="D68" s="255"/>
      <c r="E68" s="255"/>
      <c r="F68" s="287"/>
      <c r="G68" s="255"/>
      <c r="H68" s="103">
        <v>248.86</v>
      </c>
      <c r="I68" s="110">
        <v>0</v>
      </c>
      <c r="J68" s="304">
        <v>248.86</v>
      </c>
      <c r="K68" s="255"/>
      <c r="L68" s="255"/>
      <c r="M68" s="288"/>
      <c r="N68" s="288"/>
      <c r="O68" s="132"/>
    </row>
    <row r="69" spans="1:17" ht="15" customHeight="1" x14ac:dyDescent="0.25">
      <c r="A69" s="131" t="s">
        <v>158</v>
      </c>
      <c r="B69" s="281" t="s">
        <v>159</v>
      </c>
      <c r="C69" s="255"/>
      <c r="D69" s="255"/>
      <c r="E69" s="255"/>
      <c r="F69" s="287"/>
      <c r="G69" s="255"/>
      <c r="H69" s="103">
        <v>724</v>
      </c>
      <c r="I69" s="110">
        <v>0</v>
      </c>
      <c r="J69" s="304">
        <v>917</v>
      </c>
      <c r="K69" s="255"/>
      <c r="L69" s="255"/>
      <c r="M69" s="288"/>
      <c r="N69" s="288"/>
      <c r="O69" s="132"/>
    </row>
    <row r="70" spans="1:17" ht="15" customHeight="1" x14ac:dyDescent="0.25">
      <c r="A70" s="131" t="s">
        <v>160</v>
      </c>
      <c r="B70" s="281" t="s">
        <v>161</v>
      </c>
      <c r="C70" s="255"/>
      <c r="D70" s="255"/>
      <c r="E70" s="255"/>
      <c r="F70" s="287"/>
      <c r="G70" s="255"/>
      <c r="H70" s="103">
        <v>2663.5</v>
      </c>
      <c r="I70" s="110">
        <v>0</v>
      </c>
      <c r="J70" s="304">
        <v>2718.28</v>
      </c>
      <c r="K70" s="255"/>
      <c r="L70" s="255"/>
      <c r="M70" s="288"/>
      <c r="N70" s="288"/>
      <c r="O70" s="132"/>
    </row>
    <row r="71" spans="1:17" ht="15" customHeight="1" x14ac:dyDescent="0.25">
      <c r="A71" s="131" t="s">
        <v>162</v>
      </c>
      <c r="B71" s="281" t="s">
        <v>163</v>
      </c>
      <c r="C71" s="255"/>
      <c r="D71" s="255"/>
      <c r="E71" s="255"/>
      <c r="F71" s="287"/>
      <c r="G71" s="255"/>
      <c r="H71" s="103">
        <v>4309.5</v>
      </c>
      <c r="I71" s="110">
        <v>0</v>
      </c>
      <c r="J71" s="304">
        <v>0</v>
      </c>
      <c r="K71" s="255"/>
      <c r="L71" s="255"/>
      <c r="M71" s="288"/>
      <c r="N71" s="288"/>
      <c r="O71" s="132"/>
    </row>
    <row r="72" spans="1:17" ht="15" customHeight="1" x14ac:dyDescent="0.25">
      <c r="A72" s="131" t="s">
        <v>164</v>
      </c>
      <c r="B72" s="281" t="s">
        <v>165</v>
      </c>
      <c r="C72" s="255"/>
      <c r="D72" s="255"/>
      <c r="E72" s="255"/>
      <c r="F72" s="287"/>
      <c r="G72" s="255"/>
      <c r="H72" s="103">
        <v>61.04</v>
      </c>
      <c r="I72" s="110">
        <v>0</v>
      </c>
      <c r="J72" s="304">
        <v>0</v>
      </c>
      <c r="K72" s="255"/>
      <c r="L72" s="255"/>
      <c r="M72" s="288"/>
      <c r="N72" s="288"/>
      <c r="O72" s="132"/>
      <c r="Q72" s="93"/>
    </row>
    <row r="73" spans="1:17" ht="15" customHeight="1" x14ac:dyDescent="0.25">
      <c r="A73" s="131" t="s">
        <v>166</v>
      </c>
      <c r="B73" s="281" t="s">
        <v>167</v>
      </c>
      <c r="C73" s="255"/>
      <c r="D73" s="255"/>
      <c r="E73" s="255"/>
      <c r="F73" s="287"/>
      <c r="G73" s="255"/>
      <c r="H73" s="103">
        <v>125</v>
      </c>
      <c r="I73" s="110">
        <v>0</v>
      </c>
      <c r="J73" s="304">
        <v>15</v>
      </c>
      <c r="K73" s="255"/>
      <c r="L73" s="255"/>
      <c r="M73" s="288"/>
      <c r="N73" s="288"/>
      <c r="O73" s="132"/>
    </row>
    <row r="74" spans="1:17" ht="15" customHeight="1" x14ac:dyDescent="0.25">
      <c r="A74" s="131" t="s">
        <v>168</v>
      </c>
      <c r="B74" s="281" t="s">
        <v>169</v>
      </c>
      <c r="C74" s="255"/>
      <c r="D74" s="255"/>
      <c r="E74" s="255"/>
      <c r="F74" s="287"/>
      <c r="G74" s="255"/>
      <c r="H74" s="103">
        <v>1599.78</v>
      </c>
      <c r="I74" s="110">
        <v>0</v>
      </c>
      <c r="J74" s="304">
        <v>1353.34</v>
      </c>
      <c r="K74" s="255"/>
      <c r="L74" s="255"/>
      <c r="M74" s="288"/>
      <c r="N74" s="288"/>
      <c r="O74" s="132"/>
    </row>
    <row r="75" spans="1:17" ht="15" customHeight="1" x14ac:dyDescent="0.25">
      <c r="A75" s="131" t="s">
        <v>178</v>
      </c>
      <c r="B75" s="281" t="s">
        <v>179</v>
      </c>
      <c r="C75" s="255"/>
      <c r="D75" s="255"/>
      <c r="E75" s="255"/>
      <c r="F75" s="287"/>
      <c r="G75" s="255"/>
      <c r="H75" s="103">
        <v>3585</v>
      </c>
      <c r="I75" s="110">
        <v>0</v>
      </c>
      <c r="J75" s="304">
        <v>2600</v>
      </c>
      <c r="K75" s="255"/>
      <c r="L75" s="255"/>
      <c r="M75" s="288"/>
      <c r="N75" s="288"/>
      <c r="O75" s="132"/>
    </row>
    <row r="76" spans="1:17" ht="15" customHeight="1" x14ac:dyDescent="0.25">
      <c r="A76" s="131" t="s">
        <v>207</v>
      </c>
      <c r="B76" s="281" t="s">
        <v>208</v>
      </c>
      <c r="C76" s="255"/>
      <c r="D76" s="255"/>
      <c r="E76" s="255"/>
      <c r="F76" s="287"/>
      <c r="G76" s="255"/>
      <c r="H76" s="103">
        <v>7650</v>
      </c>
      <c r="I76" s="110">
        <v>0</v>
      </c>
      <c r="J76" s="304">
        <v>0</v>
      </c>
      <c r="K76" s="255"/>
      <c r="L76" s="255"/>
      <c r="M76" s="288"/>
      <c r="N76" s="288"/>
      <c r="O76" s="132"/>
    </row>
    <row r="77" spans="1:17" ht="15" customHeight="1" x14ac:dyDescent="0.25">
      <c r="A77" s="131" t="s">
        <v>170</v>
      </c>
      <c r="B77" s="281" t="s">
        <v>171</v>
      </c>
      <c r="C77" s="255"/>
      <c r="D77" s="255"/>
      <c r="E77" s="255"/>
      <c r="F77" s="287"/>
      <c r="G77" s="255"/>
      <c r="H77" s="103">
        <v>350</v>
      </c>
      <c r="I77" s="110">
        <v>0</v>
      </c>
      <c r="J77" s="304">
        <v>2688.75</v>
      </c>
      <c r="K77" s="255"/>
      <c r="L77" s="255"/>
      <c r="M77" s="288"/>
      <c r="N77" s="288"/>
      <c r="O77" s="132"/>
    </row>
    <row r="78" spans="1:17" ht="15" customHeight="1" x14ac:dyDescent="0.25">
      <c r="A78" s="131" t="s">
        <v>182</v>
      </c>
      <c r="B78" s="281" t="s">
        <v>183</v>
      </c>
      <c r="C78" s="255"/>
      <c r="D78" s="255"/>
      <c r="E78" s="255"/>
      <c r="F78" s="287"/>
      <c r="G78" s="255"/>
      <c r="H78" s="103">
        <v>564.54</v>
      </c>
      <c r="I78" s="110">
        <v>0</v>
      </c>
      <c r="J78" s="304">
        <v>888.02</v>
      </c>
      <c r="K78" s="255"/>
      <c r="L78" s="255"/>
      <c r="M78" s="288"/>
      <c r="N78" s="288"/>
      <c r="O78" s="132"/>
      <c r="Q78" s="85"/>
    </row>
    <row r="79" spans="1:17" ht="15" customHeight="1" x14ac:dyDescent="0.25">
      <c r="A79" s="131" t="s">
        <v>172</v>
      </c>
      <c r="B79" s="281" t="s">
        <v>173</v>
      </c>
      <c r="C79" s="255"/>
      <c r="D79" s="255"/>
      <c r="E79" s="255"/>
      <c r="F79" s="287"/>
      <c r="G79" s="255"/>
      <c r="H79" s="103">
        <v>27.04</v>
      </c>
      <c r="I79" s="110">
        <v>0</v>
      </c>
      <c r="J79" s="304">
        <v>1509.66</v>
      </c>
      <c r="K79" s="255"/>
      <c r="L79" s="255"/>
      <c r="M79" s="288"/>
      <c r="N79" s="288"/>
      <c r="O79" s="132"/>
    </row>
    <row r="80" spans="1:17" ht="15" customHeight="1" x14ac:dyDescent="0.25">
      <c r="A80" s="131" t="s">
        <v>174</v>
      </c>
      <c r="B80" s="281" t="s">
        <v>175</v>
      </c>
      <c r="C80" s="255"/>
      <c r="D80" s="255"/>
      <c r="E80" s="255"/>
      <c r="F80" s="287"/>
      <c r="G80" s="255"/>
      <c r="H80" s="103">
        <v>130</v>
      </c>
      <c r="I80" s="110">
        <v>0</v>
      </c>
      <c r="J80" s="304">
        <v>140</v>
      </c>
      <c r="K80" s="255"/>
      <c r="L80" s="255"/>
      <c r="M80" s="288"/>
      <c r="N80" s="288"/>
      <c r="O80" s="132"/>
    </row>
    <row r="81" spans="1:15" ht="15" customHeight="1" x14ac:dyDescent="0.25">
      <c r="A81" s="131" t="s">
        <v>180</v>
      </c>
      <c r="B81" s="281" t="s">
        <v>181</v>
      </c>
      <c r="C81" s="255"/>
      <c r="D81" s="255"/>
      <c r="E81" s="255"/>
      <c r="F81" s="287"/>
      <c r="G81" s="255"/>
      <c r="H81" s="103">
        <v>2664</v>
      </c>
      <c r="I81" s="110">
        <v>0</v>
      </c>
      <c r="J81" s="304">
        <v>2520</v>
      </c>
      <c r="K81" s="255"/>
      <c r="L81" s="255"/>
      <c r="M81" s="288"/>
      <c r="N81" s="288"/>
      <c r="O81" s="132"/>
    </row>
    <row r="82" spans="1:15" ht="15" customHeight="1" x14ac:dyDescent="0.25">
      <c r="A82" s="131" t="s">
        <v>176</v>
      </c>
      <c r="B82" s="281" t="s">
        <v>177</v>
      </c>
      <c r="C82" s="255"/>
      <c r="D82" s="255"/>
      <c r="E82" s="255"/>
      <c r="F82" s="287"/>
      <c r="G82" s="255"/>
      <c r="H82" s="103">
        <v>326.2</v>
      </c>
      <c r="I82" s="110">
        <v>0</v>
      </c>
      <c r="J82" s="304">
        <v>1150.95</v>
      </c>
      <c r="K82" s="255"/>
      <c r="L82" s="255"/>
      <c r="M82" s="288"/>
      <c r="N82" s="288"/>
      <c r="O82" s="132"/>
    </row>
    <row r="83" spans="1:15" ht="15" customHeight="1" x14ac:dyDescent="0.25">
      <c r="A83" s="129" t="s">
        <v>41</v>
      </c>
      <c r="B83" s="289" t="s">
        <v>42</v>
      </c>
      <c r="C83" s="252"/>
      <c r="D83" s="252"/>
      <c r="E83" s="252"/>
      <c r="F83" s="284"/>
      <c r="G83" s="252"/>
      <c r="H83" s="61">
        <v>429.71</v>
      </c>
      <c r="I83" s="111">
        <v>1110</v>
      </c>
      <c r="J83" s="285">
        <v>443.1</v>
      </c>
      <c r="K83" s="252"/>
      <c r="L83" s="252"/>
      <c r="M83" s="286">
        <f>J83/I83</f>
        <v>0.39918918918918922</v>
      </c>
      <c r="N83" s="286"/>
      <c r="O83" s="130">
        <f>J83/H83</f>
        <v>1.0311605501384655</v>
      </c>
    </row>
    <row r="84" spans="1:15" ht="15" customHeight="1" x14ac:dyDescent="0.25">
      <c r="A84" s="131" t="s">
        <v>184</v>
      </c>
      <c r="B84" s="281" t="s">
        <v>185</v>
      </c>
      <c r="C84" s="255"/>
      <c r="D84" s="255"/>
      <c r="E84" s="255"/>
      <c r="F84" s="287"/>
      <c r="G84" s="255"/>
      <c r="H84" s="60">
        <v>429.71</v>
      </c>
      <c r="I84" s="110">
        <v>0</v>
      </c>
      <c r="J84" s="282">
        <v>443.1</v>
      </c>
      <c r="K84" s="255"/>
      <c r="L84" s="255"/>
      <c r="M84" s="288"/>
      <c r="N84" s="288"/>
      <c r="O84" s="132"/>
    </row>
    <row r="85" spans="1:15" s="97" customFormat="1" ht="15" customHeight="1" x14ac:dyDescent="0.25">
      <c r="A85" s="128">
        <v>37</v>
      </c>
      <c r="B85" s="284" t="s">
        <v>221</v>
      </c>
      <c r="C85" s="252"/>
      <c r="D85" s="252"/>
      <c r="E85" s="252"/>
      <c r="F85" s="284"/>
      <c r="G85" s="252"/>
      <c r="H85" s="61">
        <v>0</v>
      </c>
      <c r="I85" s="111">
        <v>350</v>
      </c>
      <c r="J85" s="285">
        <v>350</v>
      </c>
      <c r="K85" s="252"/>
      <c r="L85" s="252"/>
      <c r="M85" s="286">
        <v>0</v>
      </c>
      <c r="N85" s="286"/>
      <c r="O85" s="130">
        <v>0</v>
      </c>
    </row>
    <row r="86" spans="1:15" s="97" customFormat="1" ht="15" customHeight="1" x14ac:dyDescent="0.25">
      <c r="A86" s="123" t="s">
        <v>222</v>
      </c>
      <c r="B86" s="287" t="s">
        <v>223</v>
      </c>
      <c r="C86" s="255"/>
      <c r="D86" s="255"/>
      <c r="E86" s="255"/>
      <c r="F86" s="287"/>
      <c r="G86" s="255"/>
      <c r="H86" s="60">
        <v>0</v>
      </c>
      <c r="I86" s="110">
        <v>0</v>
      </c>
      <c r="J86" s="282">
        <v>350</v>
      </c>
      <c r="K86" s="255"/>
      <c r="L86" s="255"/>
      <c r="M86" s="288"/>
      <c r="N86" s="288"/>
      <c r="O86" s="132"/>
    </row>
    <row r="87" spans="1:15" ht="15" customHeight="1" x14ac:dyDescent="0.25">
      <c r="A87" s="129" t="s">
        <v>46</v>
      </c>
      <c r="B87" s="289" t="s">
        <v>65</v>
      </c>
      <c r="C87" s="252"/>
      <c r="D87" s="252"/>
      <c r="E87" s="252"/>
      <c r="F87" s="284"/>
      <c r="G87" s="252"/>
      <c r="H87" s="61">
        <v>1039.5</v>
      </c>
      <c r="I87" s="111">
        <v>1057.5</v>
      </c>
      <c r="J87" s="285">
        <v>1057.5</v>
      </c>
      <c r="K87" s="252"/>
      <c r="L87" s="252"/>
      <c r="M87" s="286">
        <f>J87/I87</f>
        <v>1</v>
      </c>
      <c r="N87" s="286"/>
      <c r="O87" s="130">
        <f>J87/H87</f>
        <v>1.0173160173160174</v>
      </c>
    </row>
    <row r="88" spans="1:15" ht="15" customHeight="1" x14ac:dyDescent="0.25">
      <c r="A88" s="131" t="s">
        <v>186</v>
      </c>
      <c r="B88" s="281" t="s">
        <v>187</v>
      </c>
      <c r="C88" s="255"/>
      <c r="D88" s="255"/>
      <c r="E88" s="255"/>
      <c r="F88" s="287"/>
      <c r="G88" s="255"/>
      <c r="H88" s="60">
        <v>1039.5</v>
      </c>
      <c r="I88" s="110">
        <v>0</v>
      </c>
      <c r="J88" s="282">
        <v>1057.5</v>
      </c>
      <c r="K88" s="255"/>
      <c r="L88" s="255"/>
      <c r="M88" s="288"/>
      <c r="N88" s="288"/>
      <c r="O88" s="132"/>
    </row>
    <row r="89" spans="1:15" ht="15" customHeight="1" x14ac:dyDescent="0.25">
      <c r="A89" s="129" t="s">
        <v>43</v>
      </c>
      <c r="B89" s="289" t="s">
        <v>44</v>
      </c>
      <c r="C89" s="252"/>
      <c r="D89" s="252"/>
      <c r="E89" s="252"/>
      <c r="F89" s="284"/>
      <c r="G89" s="252"/>
      <c r="H89" s="61">
        <v>2516.83</v>
      </c>
      <c r="I89" s="111">
        <v>5500</v>
      </c>
      <c r="J89" s="285">
        <v>0</v>
      </c>
      <c r="K89" s="252"/>
      <c r="L89" s="252"/>
      <c r="M89" s="286">
        <f>J89/I89</f>
        <v>0</v>
      </c>
      <c r="N89" s="286"/>
      <c r="O89" s="130">
        <f>J89/H89</f>
        <v>0</v>
      </c>
    </row>
    <row r="90" spans="1:15" ht="15" customHeight="1" x14ac:dyDescent="0.25">
      <c r="A90" s="131" t="s">
        <v>188</v>
      </c>
      <c r="B90" s="281" t="s">
        <v>189</v>
      </c>
      <c r="C90" s="255"/>
      <c r="D90" s="255"/>
      <c r="E90" s="255"/>
      <c r="F90" s="287"/>
      <c r="G90" s="255"/>
      <c r="H90" s="60">
        <v>776.73</v>
      </c>
      <c r="I90" s="110">
        <v>0</v>
      </c>
      <c r="J90" s="282">
        <v>0</v>
      </c>
      <c r="K90" s="255"/>
      <c r="L90" s="255"/>
      <c r="M90" s="288"/>
      <c r="N90" s="288"/>
      <c r="O90" s="132"/>
    </row>
    <row r="91" spans="1:15" ht="15" customHeight="1" x14ac:dyDescent="0.25">
      <c r="A91" s="131" t="s">
        <v>216</v>
      </c>
      <c r="B91" s="281" t="s">
        <v>217</v>
      </c>
      <c r="C91" s="255"/>
      <c r="D91" s="255"/>
      <c r="E91" s="255"/>
      <c r="F91" s="287"/>
      <c r="G91" s="255"/>
      <c r="H91" s="60">
        <v>1740.1</v>
      </c>
      <c r="I91" s="110">
        <v>0</v>
      </c>
      <c r="J91" s="282">
        <v>0</v>
      </c>
      <c r="K91" s="255"/>
      <c r="L91" s="255"/>
      <c r="M91" s="288"/>
      <c r="N91" s="288"/>
      <c r="O91" s="132"/>
    </row>
    <row r="92" spans="1:15" x14ac:dyDescent="0.25">
      <c r="A92" s="131" t="s">
        <v>218</v>
      </c>
      <c r="B92" s="281" t="s">
        <v>219</v>
      </c>
      <c r="C92" s="255"/>
      <c r="D92" s="255"/>
      <c r="E92" s="255"/>
      <c r="F92" s="283"/>
      <c r="G92" s="283"/>
      <c r="H92" s="60">
        <v>1740.1</v>
      </c>
      <c r="I92" s="110">
        <v>0</v>
      </c>
      <c r="J92" s="282">
        <v>0</v>
      </c>
      <c r="K92" s="255"/>
      <c r="L92" s="255"/>
      <c r="M92" s="99"/>
      <c r="N92" s="99"/>
      <c r="O92" s="133"/>
    </row>
    <row r="93" spans="1:15" ht="15.75" thickBot="1" x14ac:dyDescent="0.3">
      <c r="A93" s="134" t="s">
        <v>220</v>
      </c>
      <c r="B93" s="310" t="s">
        <v>211</v>
      </c>
      <c r="C93" s="253"/>
      <c r="D93" s="253"/>
      <c r="E93" s="253"/>
      <c r="F93" s="311"/>
      <c r="G93" s="311"/>
      <c r="H93" s="135">
        <v>0</v>
      </c>
      <c r="I93" s="136">
        <v>0</v>
      </c>
      <c r="J93" s="309">
        <v>0</v>
      </c>
      <c r="K93" s="253"/>
      <c r="L93" s="253"/>
      <c r="M93" s="137"/>
      <c r="N93" s="137"/>
      <c r="O93" s="138"/>
    </row>
  </sheetData>
  <mergeCells count="346">
    <mergeCell ref="M84:N84"/>
    <mergeCell ref="M83:N83"/>
    <mergeCell ref="M17:N17"/>
    <mergeCell ref="J29:L29"/>
    <mergeCell ref="J30:L30"/>
    <mergeCell ref="J14:L14"/>
    <mergeCell ref="M14:N14"/>
    <mergeCell ref="J15:L15"/>
    <mergeCell ref="M15:N15"/>
    <mergeCell ref="M82:N82"/>
    <mergeCell ref="M81:N81"/>
    <mergeCell ref="M16:N16"/>
    <mergeCell ref="M64:N64"/>
    <mergeCell ref="M63:N63"/>
    <mergeCell ref="M66:N66"/>
    <mergeCell ref="M65:N65"/>
    <mergeCell ref="M68:N68"/>
    <mergeCell ref="M67:N67"/>
    <mergeCell ref="M70:N70"/>
    <mergeCell ref="M69:N69"/>
    <mergeCell ref="M54:N54"/>
    <mergeCell ref="M53:N53"/>
    <mergeCell ref="M56:N56"/>
    <mergeCell ref="M55:N55"/>
    <mergeCell ref="M72:N72"/>
    <mergeCell ref="M71:N71"/>
    <mergeCell ref="M74:N74"/>
    <mergeCell ref="M73:N73"/>
    <mergeCell ref="M76:N76"/>
    <mergeCell ref="M75:N75"/>
    <mergeCell ref="M78:N78"/>
    <mergeCell ref="M77:N77"/>
    <mergeCell ref="M80:N80"/>
    <mergeCell ref="M79:N79"/>
    <mergeCell ref="M60:N60"/>
    <mergeCell ref="M59:N59"/>
    <mergeCell ref="M62:N62"/>
    <mergeCell ref="M61:N61"/>
    <mergeCell ref="M44:N44"/>
    <mergeCell ref="M43:N43"/>
    <mergeCell ref="M46:N46"/>
    <mergeCell ref="M45:N45"/>
    <mergeCell ref="M48:N48"/>
    <mergeCell ref="M47:N47"/>
    <mergeCell ref="M50:N50"/>
    <mergeCell ref="M49:N49"/>
    <mergeCell ref="M52:N52"/>
    <mergeCell ref="M51:N51"/>
    <mergeCell ref="M58:N58"/>
    <mergeCell ref="M57:N57"/>
    <mergeCell ref="M33:N33"/>
    <mergeCell ref="M36:N36"/>
    <mergeCell ref="M35:N35"/>
    <mergeCell ref="M38:N38"/>
    <mergeCell ref="M37:N37"/>
    <mergeCell ref="M40:N40"/>
    <mergeCell ref="M39:N39"/>
    <mergeCell ref="M42:N42"/>
    <mergeCell ref="M41:N41"/>
    <mergeCell ref="J93:L93"/>
    <mergeCell ref="B93:E93"/>
    <mergeCell ref="F93:G93"/>
    <mergeCell ref="M8:N8"/>
    <mergeCell ref="M7:N7"/>
    <mergeCell ref="M10:N10"/>
    <mergeCell ref="M9:N9"/>
    <mergeCell ref="M12:N12"/>
    <mergeCell ref="M11:N11"/>
    <mergeCell ref="M18:N18"/>
    <mergeCell ref="M13:N13"/>
    <mergeCell ref="M20:N20"/>
    <mergeCell ref="M19:N19"/>
    <mergeCell ref="M22:N22"/>
    <mergeCell ref="M21:N21"/>
    <mergeCell ref="M24:N24"/>
    <mergeCell ref="M23:N23"/>
    <mergeCell ref="M26:N26"/>
    <mergeCell ref="M25:N25"/>
    <mergeCell ref="M28:N28"/>
    <mergeCell ref="M27:N27"/>
    <mergeCell ref="M32:N32"/>
    <mergeCell ref="M31:N31"/>
    <mergeCell ref="M34:N34"/>
    <mergeCell ref="B83:E83"/>
    <mergeCell ref="F83:G83"/>
    <mergeCell ref="J83:L83"/>
    <mergeCell ref="B84:E84"/>
    <mergeCell ref="F84:G84"/>
    <mergeCell ref="J84:L84"/>
    <mergeCell ref="B91:E91"/>
    <mergeCell ref="F91:G91"/>
    <mergeCell ref="J91:L91"/>
    <mergeCell ref="B89:E89"/>
    <mergeCell ref="F89:G89"/>
    <mergeCell ref="J89:L89"/>
    <mergeCell ref="B90:E90"/>
    <mergeCell ref="F90:G90"/>
    <mergeCell ref="J90:L90"/>
    <mergeCell ref="B81:E81"/>
    <mergeCell ref="F81:G81"/>
    <mergeCell ref="J81:L81"/>
    <mergeCell ref="B82:E82"/>
    <mergeCell ref="F82:G82"/>
    <mergeCell ref="J82:L82"/>
    <mergeCell ref="B79:E79"/>
    <mergeCell ref="F79:G79"/>
    <mergeCell ref="J79:L79"/>
    <mergeCell ref="B80:E80"/>
    <mergeCell ref="F80:G80"/>
    <mergeCell ref="J80:L80"/>
    <mergeCell ref="B77:E77"/>
    <mergeCell ref="F77:G77"/>
    <mergeCell ref="J77:L77"/>
    <mergeCell ref="B78:E78"/>
    <mergeCell ref="F78:G78"/>
    <mergeCell ref="J78:L78"/>
    <mergeCell ref="B75:E75"/>
    <mergeCell ref="F75:G75"/>
    <mergeCell ref="J75:L75"/>
    <mergeCell ref="B76:E76"/>
    <mergeCell ref="F76:G76"/>
    <mergeCell ref="J76:L76"/>
    <mergeCell ref="B73:E73"/>
    <mergeCell ref="F73:G73"/>
    <mergeCell ref="J73:L73"/>
    <mergeCell ref="B74:E74"/>
    <mergeCell ref="F74:G74"/>
    <mergeCell ref="J74:L74"/>
    <mergeCell ref="B71:E71"/>
    <mergeCell ref="F71:G71"/>
    <mergeCell ref="J71:L71"/>
    <mergeCell ref="B72:E72"/>
    <mergeCell ref="F72:G72"/>
    <mergeCell ref="J72:L72"/>
    <mergeCell ref="B69:E69"/>
    <mergeCell ref="F69:G69"/>
    <mergeCell ref="J69:L69"/>
    <mergeCell ref="B70:E70"/>
    <mergeCell ref="F70:G70"/>
    <mergeCell ref="J70:L70"/>
    <mergeCell ref="B67:E67"/>
    <mergeCell ref="F67:G67"/>
    <mergeCell ref="J67:L67"/>
    <mergeCell ref="B68:E68"/>
    <mergeCell ref="F68:G68"/>
    <mergeCell ref="J68:L68"/>
    <mergeCell ref="B65:E65"/>
    <mergeCell ref="F65:G65"/>
    <mergeCell ref="J65:L65"/>
    <mergeCell ref="B66:E66"/>
    <mergeCell ref="F66:G66"/>
    <mergeCell ref="J66:L66"/>
    <mergeCell ref="B63:E63"/>
    <mergeCell ref="F63:G63"/>
    <mergeCell ref="J63:L63"/>
    <mergeCell ref="B64:E64"/>
    <mergeCell ref="F64:G64"/>
    <mergeCell ref="J64:L64"/>
    <mergeCell ref="B61:E61"/>
    <mergeCell ref="F61:G61"/>
    <mergeCell ref="J61:L61"/>
    <mergeCell ref="B62:E62"/>
    <mergeCell ref="F62:G62"/>
    <mergeCell ref="J62:L62"/>
    <mergeCell ref="B59:E59"/>
    <mergeCell ref="F59:G59"/>
    <mergeCell ref="J59:L59"/>
    <mergeCell ref="B60:E60"/>
    <mergeCell ref="F60:G60"/>
    <mergeCell ref="J60:L60"/>
    <mergeCell ref="B57:E57"/>
    <mergeCell ref="F57:G57"/>
    <mergeCell ref="J57:L57"/>
    <mergeCell ref="B58:E58"/>
    <mergeCell ref="F58:G58"/>
    <mergeCell ref="J58:L58"/>
    <mergeCell ref="B55:E55"/>
    <mergeCell ref="F55:G55"/>
    <mergeCell ref="J55:L55"/>
    <mergeCell ref="B56:E56"/>
    <mergeCell ref="F56:G56"/>
    <mergeCell ref="J56:L56"/>
    <mergeCell ref="B53:E53"/>
    <mergeCell ref="F53:G53"/>
    <mergeCell ref="J53:L53"/>
    <mergeCell ref="B54:E54"/>
    <mergeCell ref="F54:G54"/>
    <mergeCell ref="J54:L54"/>
    <mergeCell ref="B51:E51"/>
    <mergeCell ref="F51:G51"/>
    <mergeCell ref="J51:L51"/>
    <mergeCell ref="B52:E52"/>
    <mergeCell ref="F52:G52"/>
    <mergeCell ref="J52:L52"/>
    <mergeCell ref="B49:E49"/>
    <mergeCell ref="F49:G49"/>
    <mergeCell ref="J49:L49"/>
    <mergeCell ref="B50:E50"/>
    <mergeCell ref="F50:G50"/>
    <mergeCell ref="J50:L50"/>
    <mergeCell ref="B47:E47"/>
    <mergeCell ref="F47:G47"/>
    <mergeCell ref="J47:L47"/>
    <mergeCell ref="B48:E48"/>
    <mergeCell ref="F48:G48"/>
    <mergeCell ref="J48:L48"/>
    <mergeCell ref="J45:L45"/>
    <mergeCell ref="B46:E46"/>
    <mergeCell ref="F46:G46"/>
    <mergeCell ref="J46:L46"/>
    <mergeCell ref="B43:E43"/>
    <mergeCell ref="F43:G43"/>
    <mergeCell ref="J43:L43"/>
    <mergeCell ref="B44:E44"/>
    <mergeCell ref="F44:G44"/>
    <mergeCell ref="J44:L44"/>
    <mergeCell ref="B45:E45"/>
    <mergeCell ref="F45:G45"/>
    <mergeCell ref="J41:L41"/>
    <mergeCell ref="B42:E42"/>
    <mergeCell ref="F42:G42"/>
    <mergeCell ref="J42:L42"/>
    <mergeCell ref="B39:E39"/>
    <mergeCell ref="F39:G39"/>
    <mergeCell ref="J39:L39"/>
    <mergeCell ref="B40:E40"/>
    <mergeCell ref="F40:G40"/>
    <mergeCell ref="J40:L40"/>
    <mergeCell ref="B41:E41"/>
    <mergeCell ref="F41:G41"/>
    <mergeCell ref="J37:L37"/>
    <mergeCell ref="B38:E38"/>
    <mergeCell ref="F38:G38"/>
    <mergeCell ref="J38:L38"/>
    <mergeCell ref="B35:E35"/>
    <mergeCell ref="F35:G35"/>
    <mergeCell ref="J35:L35"/>
    <mergeCell ref="B36:E36"/>
    <mergeCell ref="F36:G36"/>
    <mergeCell ref="J36:L36"/>
    <mergeCell ref="B37:E37"/>
    <mergeCell ref="F37:G37"/>
    <mergeCell ref="J33:L33"/>
    <mergeCell ref="B34:E34"/>
    <mergeCell ref="F34:G34"/>
    <mergeCell ref="J34:L34"/>
    <mergeCell ref="B31:E31"/>
    <mergeCell ref="F31:G31"/>
    <mergeCell ref="J31:L31"/>
    <mergeCell ref="B32:E32"/>
    <mergeCell ref="F32:G32"/>
    <mergeCell ref="J32:L32"/>
    <mergeCell ref="B33:E33"/>
    <mergeCell ref="F33:G33"/>
    <mergeCell ref="J27:L27"/>
    <mergeCell ref="B28:E28"/>
    <mergeCell ref="F28:G28"/>
    <mergeCell ref="J28:L28"/>
    <mergeCell ref="B25:E25"/>
    <mergeCell ref="F25:G25"/>
    <mergeCell ref="J25:L25"/>
    <mergeCell ref="B26:E26"/>
    <mergeCell ref="F26:G26"/>
    <mergeCell ref="J26:L26"/>
    <mergeCell ref="J23:L23"/>
    <mergeCell ref="B24:E24"/>
    <mergeCell ref="F24:G24"/>
    <mergeCell ref="J24:L24"/>
    <mergeCell ref="B21:E21"/>
    <mergeCell ref="F21:G21"/>
    <mergeCell ref="J21:L21"/>
    <mergeCell ref="B22:E22"/>
    <mergeCell ref="F22:G22"/>
    <mergeCell ref="J22:L22"/>
    <mergeCell ref="A1:E1"/>
    <mergeCell ref="E3:I3"/>
    <mergeCell ref="B15:E15"/>
    <mergeCell ref="F15:G15"/>
    <mergeCell ref="B14:E14"/>
    <mergeCell ref="F14:G14"/>
    <mergeCell ref="B11:E11"/>
    <mergeCell ref="F11:G11"/>
    <mergeCell ref="J11:L11"/>
    <mergeCell ref="B12:E12"/>
    <mergeCell ref="F12:G12"/>
    <mergeCell ref="J12:L12"/>
    <mergeCell ref="B9:E9"/>
    <mergeCell ref="F9:G9"/>
    <mergeCell ref="J9:L9"/>
    <mergeCell ref="B10:E10"/>
    <mergeCell ref="F10:G10"/>
    <mergeCell ref="J10:L10"/>
    <mergeCell ref="B13:E13"/>
    <mergeCell ref="F13:G13"/>
    <mergeCell ref="J13:L13"/>
    <mergeCell ref="J7:L7"/>
    <mergeCell ref="B8:E8"/>
    <mergeCell ref="F8:G8"/>
    <mergeCell ref="J8:L8"/>
    <mergeCell ref="J19:L19"/>
    <mergeCell ref="B20:E20"/>
    <mergeCell ref="F20:G20"/>
    <mergeCell ref="J20:L20"/>
    <mergeCell ref="B18:E18"/>
    <mergeCell ref="F18:G18"/>
    <mergeCell ref="J18:L18"/>
    <mergeCell ref="J17:L17"/>
    <mergeCell ref="B17:E17"/>
    <mergeCell ref="F17:G17"/>
    <mergeCell ref="B16:E16"/>
    <mergeCell ref="F16:G16"/>
    <mergeCell ref="J16:L16"/>
    <mergeCell ref="B30:E30"/>
    <mergeCell ref="B29:E29"/>
    <mergeCell ref="F30:G30"/>
    <mergeCell ref="F29:G29"/>
    <mergeCell ref="E4:H4"/>
    <mergeCell ref="A7:G7"/>
    <mergeCell ref="B19:E19"/>
    <mergeCell ref="F19:G19"/>
    <mergeCell ref="B23:E23"/>
    <mergeCell ref="F23:G23"/>
    <mergeCell ref="B27:E27"/>
    <mergeCell ref="F27:G27"/>
    <mergeCell ref="B92:E92"/>
    <mergeCell ref="J92:L92"/>
    <mergeCell ref="F92:G92"/>
    <mergeCell ref="B85:E85"/>
    <mergeCell ref="F85:G85"/>
    <mergeCell ref="J85:L85"/>
    <mergeCell ref="M85:N85"/>
    <mergeCell ref="B86:E86"/>
    <mergeCell ref="F86:G86"/>
    <mergeCell ref="J86:L86"/>
    <mergeCell ref="M86:N86"/>
    <mergeCell ref="B87:E87"/>
    <mergeCell ref="F87:G87"/>
    <mergeCell ref="J87:L87"/>
    <mergeCell ref="B88:E88"/>
    <mergeCell ref="F88:G88"/>
    <mergeCell ref="J88:L88"/>
    <mergeCell ref="M90:N90"/>
    <mergeCell ref="M89:N89"/>
    <mergeCell ref="M91:N91"/>
    <mergeCell ref="M88:N88"/>
    <mergeCell ref="M87:N87"/>
  </mergeCells>
  <phoneticPr fontId="30" type="noConversion"/>
  <pageMargins left="0.7" right="0.7" top="0.75" bottom="0.75" header="0.3" footer="0.3"/>
  <pageSetup paperSize="9" scale="89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CAF9A-60C4-4E77-B674-AD8BDBF427CF}">
  <sheetPr>
    <pageSetUpPr fitToPage="1"/>
  </sheetPr>
  <dimension ref="A1:W35"/>
  <sheetViews>
    <sheetView workbookViewId="0">
      <selection activeCell="W5" sqref="W5"/>
    </sheetView>
  </sheetViews>
  <sheetFormatPr defaultRowHeight="15" x14ac:dyDescent="0.25"/>
  <cols>
    <col min="9" max="9" width="4.140625" customWidth="1"/>
    <col min="10" max="12" width="9.140625" hidden="1" customWidth="1"/>
    <col min="13" max="13" width="11.7109375" customWidth="1"/>
    <col min="14" max="14" width="7" customWidth="1"/>
    <col min="15" max="16" width="9.140625" hidden="1" customWidth="1"/>
    <col min="19" max="19" width="6.7109375" customWidth="1"/>
    <col min="20" max="21" width="9.140625" hidden="1" customWidth="1"/>
  </cols>
  <sheetData>
    <row r="1" spans="1:23" x14ac:dyDescent="0.25">
      <c r="A1" s="229" t="s">
        <v>0</v>
      </c>
      <c r="B1" s="230"/>
      <c r="C1" s="230"/>
      <c r="D1" s="230"/>
      <c r="E1" s="230"/>
    </row>
    <row r="2" spans="1:23" ht="15" customHeight="1" x14ac:dyDescent="0.25">
      <c r="F2" s="233" t="s">
        <v>47</v>
      </c>
      <c r="G2" s="233"/>
      <c r="H2" s="233"/>
      <c r="I2" s="233"/>
    </row>
    <row r="3" spans="1:23" ht="15" customHeight="1" x14ac:dyDescent="0.25">
      <c r="F3" s="233"/>
      <c r="G3" s="233"/>
      <c r="H3" s="233"/>
      <c r="I3" s="233"/>
      <c r="J3" s="15"/>
    </row>
    <row r="4" spans="1:23" ht="2.25" customHeight="1" x14ac:dyDescent="0.25">
      <c r="F4" s="233"/>
      <c r="G4" s="233"/>
      <c r="H4" s="233"/>
      <c r="I4" s="233"/>
      <c r="J4" s="15"/>
    </row>
    <row r="5" spans="1:23" ht="15" customHeight="1" x14ac:dyDescent="0.25">
      <c r="F5" s="233" t="s">
        <v>234</v>
      </c>
      <c r="G5" s="233"/>
      <c r="H5" s="233"/>
      <c r="I5" s="233"/>
      <c r="J5" s="15"/>
    </row>
    <row r="6" spans="1:23" ht="15" customHeight="1" x14ac:dyDescent="0.25">
      <c r="F6" s="2"/>
      <c r="G6" s="2"/>
      <c r="H6" s="2"/>
      <c r="I6" s="2"/>
      <c r="J6" s="15"/>
    </row>
    <row r="7" spans="1:23" ht="15" customHeight="1" thickBot="1" x14ac:dyDescent="0.3">
      <c r="A7" s="13" t="s">
        <v>48</v>
      </c>
      <c r="B7" s="13"/>
      <c r="C7" s="13"/>
      <c r="H7" s="15"/>
      <c r="I7" s="15"/>
      <c r="J7" s="15"/>
    </row>
    <row r="8" spans="1:23" ht="37.5" customHeight="1" thickBot="1" x14ac:dyDescent="0.3">
      <c r="A8" s="79" t="s">
        <v>22</v>
      </c>
      <c r="B8" s="156" t="s">
        <v>23</v>
      </c>
      <c r="C8" s="327" t="s">
        <v>24</v>
      </c>
      <c r="D8" s="328"/>
      <c r="E8" s="328"/>
      <c r="F8" s="328"/>
      <c r="G8" s="328"/>
      <c r="H8" s="328"/>
      <c r="I8" s="328"/>
      <c r="J8" s="328"/>
      <c r="K8" s="327" t="s">
        <v>238</v>
      </c>
      <c r="L8" s="327"/>
      <c r="M8" s="327"/>
      <c r="N8" s="327" t="s">
        <v>226</v>
      </c>
      <c r="O8" s="327"/>
      <c r="P8" s="327"/>
      <c r="Q8" s="327"/>
      <c r="R8" s="327" t="s">
        <v>239</v>
      </c>
      <c r="S8" s="327"/>
      <c r="T8" s="327"/>
      <c r="U8" s="327"/>
      <c r="V8" s="156" t="s">
        <v>4</v>
      </c>
      <c r="W8" s="80" t="s">
        <v>4</v>
      </c>
    </row>
    <row r="9" spans="1:23" s="56" customFormat="1" ht="15.75" customHeight="1" thickBot="1" x14ac:dyDescent="0.3">
      <c r="A9" s="339"/>
      <c r="B9" s="340"/>
      <c r="C9" s="340"/>
      <c r="D9" s="340"/>
      <c r="E9" s="340"/>
      <c r="F9" s="340"/>
      <c r="G9" s="340"/>
      <c r="H9" s="340"/>
      <c r="I9" s="340"/>
      <c r="J9" s="77"/>
      <c r="K9" s="156"/>
      <c r="L9" s="156"/>
      <c r="M9" s="156" t="s">
        <v>69</v>
      </c>
      <c r="N9" s="338" t="s">
        <v>70</v>
      </c>
      <c r="O9" s="338"/>
      <c r="P9" s="338"/>
      <c r="Q9" s="338"/>
      <c r="R9" s="338" t="s">
        <v>71</v>
      </c>
      <c r="S9" s="338"/>
      <c r="T9" s="157"/>
      <c r="U9" s="157"/>
      <c r="V9" s="157" t="s">
        <v>190</v>
      </c>
      <c r="W9" s="78" t="s">
        <v>191</v>
      </c>
    </row>
    <row r="10" spans="1:23" ht="15.75" customHeight="1" x14ac:dyDescent="0.25">
      <c r="A10" s="320" t="s">
        <v>25</v>
      </c>
      <c r="B10" s="321"/>
      <c r="C10" s="321"/>
      <c r="D10" s="321"/>
      <c r="E10" s="321"/>
      <c r="F10" s="321"/>
      <c r="G10" s="321"/>
      <c r="H10" s="321"/>
      <c r="I10" s="321"/>
      <c r="J10" s="321"/>
      <c r="K10" s="322">
        <f>SUM(K11:M12)</f>
        <v>855794.57</v>
      </c>
      <c r="L10" s="321"/>
      <c r="M10" s="321"/>
      <c r="N10" s="322">
        <f>SUM(N11:Q12)</f>
        <v>1665451.9</v>
      </c>
      <c r="O10" s="322"/>
      <c r="P10" s="322"/>
      <c r="Q10" s="322"/>
      <c r="R10" s="322">
        <f>SUM(R11:U12)</f>
        <v>815174.00999999989</v>
      </c>
      <c r="S10" s="322"/>
      <c r="T10" s="322"/>
      <c r="U10" s="322"/>
      <c r="V10" s="71">
        <f>R10/N10</f>
        <v>0.48946115465718337</v>
      </c>
      <c r="W10" s="74">
        <f>R10/K10</f>
        <v>0.95253468364493121</v>
      </c>
    </row>
    <row r="11" spans="1:23" ht="15.75" customHeight="1" x14ac:dyDescent="0.25">
      <c r="A11" s="323" t="s">
        <v>36</v>
      </c>
      <c r="B11" s="324"/>
      <c r="C11" s="324"/>
      <c r="D11" s="324"/>
      <c r="E11" s="324"/>
      <c r="F11" s="324"/>
      <c r="G11" s="324"/>
      <c r="H11" s="324"/>
      <c r="I11" s="324"/>
      <c r="J11" s="324"/>
      <c r="K11" s="325">
        <v>837301.11</v>
      </c>
      <c r="L11" s="324"/>
      <c r="M11" s="324"/>
      <c r="N11" s="325">
        <v>1617049.71</v>
      </c>
      <c r="O11" s="325"/>
      <c r="P11" s="325"/>
      <c r="Q11" s="325"/>
      <c r="R11" s="325">
        <v>789115.32</v>
      </c>
      <c r="S11" s="325"/>
      <c r="T11" s="325"/>
      <c r="U11" s="325"/>
      <c r="V11" s="72">
        <f t="shared" ref="V11:V12" si="0">R11/N11</f>
        <v>0.48799694599370108</v>
      </c>
      <c r="W11" s="75">
        <f t="shared" ref="W11:W12" si="1">R11/K11</f>
        <v>0.94245106160196057</v>
      </c>
    </row>
    <row r="12" spans="1:23" ht="15" customHeight="1" thickBot="1" x14ac:dyDescent="0.3">
      <c r="A12" s="344" t="s">
        <v>45</v>
      </c>
      <c r="B12" s="345"/>
      <c r="C12" s="345"/>
      <c r="D12" s="345"/>
      <c r="E12" s="345"/>
      <c r="F12" s="345"/>
      <c r="G12" s="345"/>
      <c r="H12" s="345"/>
      <c r="I12" s="345"/>
      <c r="J12" s="345"/>
      <c r="K12" s="341">
        <v>18493.46</v>
      </c>
      <c r="L12" s="345"/>
      <c r="M12" s="345"/>
      <c r="N12" s="341">
        <v>48402.19</v>
      </c>
      <c r="O12" s="341"/>
      <c r="P12" s="341"/>
      <c r="Q12" s="341"/>
      <c r="R12" s="341">
        <v>26058.69</v>
      </c>
      <c r="S12" s="341"/>
      <c r="T12" s="341"/>
      <c r="U12" s="341"/>
      <c r="V12" s="73">
        <f t="shared" si="0"/>
        <v>0.53837832544353881</v>
      </c>
      <c r="W12" s="76">
        <f t="shared" si="1"/>
        <v>1.4090759652331148</v>
      </c>
    </row>
    <row r="13" spans="1:23" x14ac:dyDescent="0.25">
      <c r="A13" s="13"/>
      <c r="B13" s="13"/>
      <c r="C13" s="13"/>
    </row>
    <row r="14" spans="1:23" ht="15.75" thickBot="1" x14ac:dyDescent="0.3">
      <c r="A14" s="13" t="s">
        <v>49</v>
      </c>
      <c r="B14" s="13"/>
      <c r="C14" s="13"/>
    </row>
    <row r="15" spans="1:23" ht="24.75" customHeight="1" x14ac:dyDescent="0.25">
      <c r="A15" s="177" t="s">
        <v>22</v>
      </c>
      <c r="B15" s="178" t="s">
        <v>23</v>
      </c>
      <c r="C15" s="342" t="s">
        <v>24</v>
      </c>
      <c r="D15" s="342"/>
      <c r="E15" s="342"/>
      <c r="F15" s="342"/>
      <c r="G15" s="342"/>
      <c r="H15" s="342"/>
      <c r="I15" s="342"/>
      <c r="J15" s="342"/>
      <c r="K15" s="343" t="s">
        <v>192</v>
      </c>
      <c r="L15" s="343"/>
      <c r="M15" s="343"/>
      <c r="N15" s="343" t="s">
        <v>240</v>
      </c>
      <c r="O15" s="343"/>
      <c r="P15" s="343"/>
      <c r="Q15" s="343"/>
      <c r="R15" s="179" t="s">
        <v>4</v>
      </c>
      <c r="S15" s="82"/>
      <c r="T15" s="82"/>
      <c r="U15" s="82"/>
      <c r="V15" s="82"/>
      <c r="W15" s="82"/>
    </row>
    <row r="16" spans="1:23" ht="15" customHeight="1" x14ac:dyDescent="0.25">
      <c r="A16" s="346" t="s">
        <v>25</v>
      </c>
      <c r="B16" s="255"/>
      <c r="C16" s="255"/>
      <c r="D16" s="255"/>
      <c r="E16" s="255"/>
      <c r="F16" s="255"/>
      <c r="G16" s="255"/>
      <c r="H16" s="255"/>
      <c r="I16" s="255"/>
      <c r="J16" s="255"/>
      <c r="K16" s="326">
        <v>1503251.04</v>
      </c>
      <c r="L16" s="255"/>
      <c r="M16" s="255"/>
      <c r="N16" s="326">
        <f>SUM(N17,N22)</f>
        <v>815174.00999999989</v>
      </c>
      <c r="O16" s="255"/>
      <c r="P16" s="255"/>
      <c r="Q16" s="255"/>
      <c r="R16" s="154">
        <f>N16/K16</f>
        <v>0.54227403694329046</v>
      </c>
      <c r="S16" s="82"/>
      <c r="T16" s="82"/>
      <c r="U16" s="82"/>
      <c r="V16" s="82"/>
      <c r="W16" s="82"/>
    </row>
    <row r="17" spans="1:18" ht="15" customHeight="1" x14ac:dyDescent="0.25">
      <c r="A17" s="337" t="s">
        <v>36</v>
      </c>
      <c r="B17" s="324"/>
      <c r="C17" s="324"/>
      <c r="D17" s="324"/>
      <c r="E17" s="324"/>
      <c r="F17" s="324"/>
      <c r="G17" s="324"/>
      <c r="H17" s="324"/>
      <c r="I17" s="324"/>
      <c r="J17" s="324"/>
      <c r="K17" s="330">
        <f>SUM(K18:M21)</f>
        <v>1617049.71</v>
      </c>
      <c r="L17" s="324"/>
      <c r="M17" s="324"/>
      <c r="N17" s="330">
        <f>SUM(N18:Q21)</f>
        <v>789115.32</v>
      </c>
      <c r="O17" s="324"/>
      <c r="P17" s="324"/>
      <c r="Q17" s="324"/>
      <c r="R17" s="180">
        <f t="shared" ref="R17:R26" si="2">N17/K17</f>
        <v>0.48799694599370108</v>
      </c>
    </row>
    <row r="18" spans="1:18" ht="15" customHeight="1" x14ac:dyDescent="0.25">
      <c r="A18" s="153" t="s">
        <v>37</v>
      </c>
      <c r="B18" s="166"/>
      <c r="C18" s="329" t="s">
        <v>38</v>
      </c>
      <c r="D18" s="255"/>
      <c r="E18" s="255"/>
      <c r="F18" s="255"/>
      <c r="G18" s="255"/>
      <c r="H18" s="255"/>
      <c r="I18" s="255"/>
      <c r="J18" s="255"/>
      <c r="K18" s="326">
        <v>1478683</v>
      </c>
      <c r="L18" s="255"/>
      <c r="M18" s="255"/>
      <c r="N18" s="326">
        <v>734817.11</v>
      </c>
      <c r="O18" s="255"/>
      <c r="P18" s="255"/>
      <c r="Q18" s="255"/>
      <c r="R18" s="154">
        <f t="shared" si="2"/>
        <v>0.49694025697191352</v>
      </c>
    </row>
    <row r="19" spans="1:18" ht="15" customHeight="1" x14ac:dyDescent="0.25">
      <c r="A19" s="153" t="s">
        <v>39</v>
      </c>
      <c r="B19" s="166"/>
      <c r="C19" s="331" t="s">
        <v>40</v>
      </c>
      <c r="D19" s="332"/>
      <c r="E19" s="332"/>
      <c r="F19" s="332"/>
      <c r="G19" s="332"/>
      <c r="H19" s="332"/>
      <c r="I19" s="332"/>
      <c r="J19" s="333"/>
      <c r="K19" s="334">
        <v>131756.71</v>
      </c>
      <c r="L19" s="335"/>
      <c r="M19" s="336"/>
      <c r="N19" s="334">
        <v>53855.11</v>
      </c>
      <c r="O19" s="335"/>
      <c r="P19" s="335"/>
      <c r="Q19" s="336"/>
      <c r="R19" s="154">
        <f t="shared" si="2"/>
        <v>0.40874662095008296</v>
      </c>
    </row>
    <row r="20" spans="1:18" ht="15" customHeight="1" x14ac:dyDescent="0.25">
      <c r="A20" s="153" t="s">
        <v>41</v>
      </c>
      <c r="B20" s="166"/>
      <c r="C20" s="331" t="s">
        <v>42</v>
      </c>
      <c r="D20" s="332"/>
      <c r="E20" s="332"/>
      <c r="F20" s="332"/>
      <c r="G20" s="332"/>
      <c r="H20" s="332"/>
      <c r="I20" s="332"/>
      <c r="J20" s="333"/>
      <c r="K20" s="334">
        <v>1110</v>
      </c>
      <c r="L20" s="335"/>
      <c r="M20" s="336"/>
      <c r="N20" s="334">
        <v>443.1</v>
      </c>
      <c r="O20" s="335"/>
      <c r="P20" s="335"/>
      <c r="Q20" s="336"/>
      <c r="R20" s="154">
        <f t="shared" si="2"/>
        <v>0.39918918918918922</v>
      </c>
    </row>
    <row r="21" spans="1:18" ht="15" customHeight="1" x14ac:dyDescent="0.25">
      <c r="A21" s="153" t="s">
        <v>43</v>
      </c>
      <c r="B21" s="166"/>
      <c r="C21" s="331" t="s">
        <v>44</v>
      </c>
      <c r="D21" s="332"/>
      <c r="E21" s="332"/>
      <c r="F21" s="332"/>
      <c r="G21" s="332"/>
      <c r="H21" s="332"/>
      <c r="I21" s="332"/>
      <c r="J21" s="333"/>
      <c r="K21" s="334">
        <v>5500</v>
      </c>
      <c r="L21" s="335"/>
      <c r="M21" s="336"/>
      <c r="N21" s="334">
        <v>0</v>
      </c>
      <c r="O21" s="335"/>
      <c r="P21" s="335"/>
      <c r="Q21" s="336"/>
      <c r="R21" s="154">
        <f t="shared" si="2"/>
        <v>0</v>
      </c>
    </row>
    <row r="22" spans="1:18" ht="15" customHeight="1" x14ac:dyDescent="0.25">
      <c r="A22" s="337" t="s">
        <v>45</v>
      </c>
      <c r="B22" s="324"/>
      <c r="C22" s="324"/>
      <c r="D22" s="324"/>
      <c r="E22" s="324"/>
      <c r="F22" s="324"/>
      <c r="G22" s="324"/>
      <c r="H22" s="324"/>
      <c r="I22" s="324"/>
      <c r="J22" s="324"/>
      <c r="K22" s="330">
        <f>SUM(K23:M27)</f>
        <v>48402.19</v>
      </c>
      <c r="L22" s="324"/>
      <c r="M22" s="324"/>
      <c r="N22" s="330">
        <f>SUM(N23:Q27)</f>
        <v>26058.69</v>
      </c>
      <c r="O22" s="324"/>
      <c r="P22" s="324"/>
      <c r="Q22" s="324"/>
      <c r="R22" s="180">
        <f t="shared" si="2"/>
        <v>0.53837832544353881</v>
      </c>
    </row>
    <row r="23" spans="1:18" ht="15" customHeight="1" x14ac:dyDescent="0.25">
      <c r="A23" s="166" t="s">
        <v>37</v>
      </c>
      <c r="B23" s="166"/>
      <c r="C23" s="329" t="s">
        <v>38</v>
      </c>
      <c r="D23" s="255"/>
      <c r="E23" s="255"/>
      <c r="F23" s="255"/>
      <c r="G23" s="255"/>
      <c r="H23" s="255"/>
      <c r="I23" s="255"/>
      <c r="J23" s="255"/>
      <c r="K23" s="326">
        <v>41403.68</v>
      </c>
      <c r="L23" s="255"/>
      <c r="M23" s="255"/>
      <c r="N23" s="326">
        <v>20562.73</v>
      </c>
      <c r="O23" s="255"/>
      <c r="P23" s="255"/>
      <c r="Q23" s="255"/>
      <c r="R23" s="154">
        <f t="shared" si="2"/>
        <v>0.49664015372546594</v>
      </c>
    </row>
    <row r="24" spans="1:18" ht="15" customHeight="1" x14ac:dyDescent="0.25">
      <c r="A24" s="166" t="s">
        <v>39</v>
      </c>
      <c r="B24" s="166"/>
      <c r="C24" s="329" t="s">
        <v>40</v>
      </c>
      <c r="D24" s="255"/>
      <c r="E24" s="255"/>
      <c r="F24" s="255"/>
      <c r="G24" s="255"/>
      <c r="H24" s="255"/>
      <c r="I24" s="255"/>
      <c r="J24" s="255"/>
      <c r="K24" s="326">
        <v>5591.01</v>
      </c>
      <c r="L24" s="255"/>
      <c r="M24" s="255"/>
      <c r="N24" s="326">
        <v>4088.46</v>
      </c>
      <c r="O24" s="255"/>
      <c r="P24" s="255"/>
      <c r="Q24" s="255"/>
      <c r="R24" s="154">
        <f t="shared" si="2"/>
        <v>0.7312560700123949</v>
      </c>
    </row>
    <row r="25" spans="1:18" ht="15" customHeight="1" x14ac:dyDescent="0.25">
      <c r="A25" s="176">
        <v>37</v>
      </c>
      <c r="B25" s="166"/>
      <c r="C25" s="329" t="s">
        <v>237</v>
      </c>
      <c r="D25" s="255"/>
      <c r="E25" s="255"/>
      <c r="F25" s="255"/>
      <c r="G25" s="255"/>
      <c r="H25" s="255"/>
      <c r="I25" s="255"/>
      <c r="J25" s="255"/>
      <c r="K25" s="326">
        <v>350</v>
      </c>
      <c r="L25" s="255"/>
      <c r="M25" s="255"/>
      <c r="N25" s="326">
        <v>350</v>
      </c>
      <c r="O25" s="255"/>
      <c r="P25" s="255"/>
      <c r="Q25" s="255"/>
      <c r="R25" s="154">
        <f t="shared" si="2"/>
        <v>1</v>
      </c>
    </row>
    <row r="26" spans="1:18" s="158" customFormat="1" ht="15" customHeight="1" x14ac:dyDescent="0.25">
      <c r="A26" s="176">
        <v>38</v>
      </c>
      <c r="B26" s="166"/>
      <c r="C26" s="329" t="s">
        <v>65</v>
      </c>
      <c r="D26" s="255"/>
      <c r="E26" s="255"/>
      <c r="F26" s="255"/>
      <c r="G26" s="255"/>
      <c r="H26" s="255"/>
      <c r="I26" s="255"/>
      <c r="J26" s="255"/>
      <c r="K26" s="326">
        <v>1057.5</v>
      </c>
      <c r="L26" s="255"/>
      <c r="M26" s="255"/>
      <c r="N26" s="326">
        <v>1057.5</v>
      </c>
      <c r="O26" s="255"/>
      <c r="P26" s="255"/>
      <c r="Q26" s="255"/>
      <c r="R26" s="154">
        <f t="shared" si="2"/>
        <v>1</v>
      </c>
    </row>
    <row r="27" spans="1:18" ht="15" customHeight="1" x14ac:dyDescent="0.25">
      <c r="A27" s="166" t="s">
        <v>43</v>
      </c>
      <c r="B27" s="166"/>
      <c r="C27" s="329" t="s">
        <v>44</v>
      </c>
      <c r="D27" s="329"/>
      <c r="E27" s="329"/>
      <c r="F27" s="329"/>
      <c r="G27" s="329"/>
      <c r="H27" s="329"/>
      <c r="I27" s="329"/>
      <c r="J27" s="329"/>
      <c r="K27" s="326">
        <v>0</v>
      </c>
      <c r="L27" s="326"/>
      <c r="M27" s="326"/>
      <c r="N27" s="326">
        <v>0</v>
      </c>
      <c r="O27" s="326"/>
      <c r="P27" s="326"/>
      <c r="Q27" s="326"/>
      <c r="R27" s="154">
        <v>0</v>
      </c>
    </row>
    <row r="28" spans="1:18" ht="15" customHeight="1" x14ac:dyDescent="0.25"/>
    <row r="29" spans="1:18" ht="15" customHeight="1" x14ac:dyDescent="0.25"/>
    <row r="30" spans="1:18" ht="15" customHeight="1" x14ac:dyDescent="0.25"/>
    <row r="31" spans="1:18" ht="15" customHeight="1" x14ac:dyDescent="0.25"/>
    <row r="32" spans="1:18" ht="15" customHeight="1" x14ac:dyDescent="0.25"/>
    <row r="33" ht="15" customHeight="1" x14ac:dyDescent="0.25"/>
    <row r="34" ht="15" customHeight="1" x14ac:dyDescent="0.25"/>
    <row r="35" ht="15" customHeight="1" x14ac:dyDescent="0.25"/>
  </sheetData>
  <mergeCells count="61">
    <mergeCell ref="R10:U10"/>
    <mergeCell ref="R8:U8"/>
    <mergeCell ref="N9:Q9"/>
    <mergeCell ref="R9:S9"/>
    <mergeCell ref="A9:I9"/>
    <mergeCell ref="N19:Q19"/>
    <mergeCell ref="K19:M19"/>
    <mergeCell ref="C19:J19"/>
    <mergeCell ref="A22:J22"/>
    <mergeCell ref="R11:U11"/>
    <mergeCell ref="R12:U12"/>
    <mergeCell ref="C15:J15"/>
    <mergeCell ref="K15:M15"/>
    <mergeCell ref="N15:Q15"/>
    <mergeCell ref="A12:J12"/>
    <mergeCell ref="K12:M12"/>
    <mergeCell ref="N12:Q12"/>
    <mergeCell ref="A16:J16"/>
    <mergeCell ref="K16:M16"/>
    <mergeCell ref="N16:Q16"/>
    <mergeCell ref="A17:J17"/>
    <mergeCell ref="K17:M17"/>
    <mergeCell ref="N17:Q17"/>
    <mergeCell ref="C18:J18"/>
    <mergeCell ref="K18:M18"/>
    <mergeCell ref="N18:Q18"/>
    <mergeCell ref="C20:J20"/>
    <mergeCell ref="K20:M20"/>
    <mergeCell ref="N20:Q20"/>
    <mergeCell ref="C21:J21"/>
    <mergeCell ref="K21:M21"/>
    <mergeCell ref="N21:Q21"/>
    <mergeCell ref="C27:J27"/>
    <mergeCell ref="K27:M27"/>
    <mergeCell ref="N27:Q27"/>
    <mergeCell ref="C26:J26"/>
    <mergeCell ref="K26:M26"/>
    <mergeCell ref="N26:Q26"/>
    <mergeCell ref="K25:M25"/>
    <mergeCell ref="N25:Q25"/>
    <mergeCell ref="A1:E1"/>
    <mergeCell ref="F2:I4"/>
    <mergeCell ref="C8:J8"/>
    <mergeCell ref="K8:M8"/>
    <mergeCell ref="N8:Q8"/>
    <mergeCell ref="C24:J24"/>
    <mergeCell ref="K24:M24"/>
    <mergeCell ref="N24:Q24"/>
    <mergeCell ref="C25:J25"/>
    <mergeCell ref="K22:M22"/>
    <mergeCell ref="N22:Q22"/>
    <mergeCell ref="C23:J23"/>
    <mergeCell ref="K23:M23"/>
    <mergeCell ref="N23:Q23"/>
    <mergeCell ref="F5:I5"/>
    <mergeCell ref="A10:J10"/>
    <mergeCell ref="K10:M10"/>
    <mergeCell ref="N10:Q10"/>
    <mergeCell ref="A11:J11"/>
    <mergeCell ref="K11:M11"/>
    <mergeCell ref="N11:Q11"/>
  </mergeCells>
  <phoneticPr fontId="30" type="noConversion"/>
  <pageMargins left="0.7" right="0.7" top="0.75" bottom="0.75" header="0.3" footer="0.3"/>
  <pageSetup paperSize="9" scale="94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4FD1-B8BD-48FA-A570-996F19D817EC}">
  <sheetPr>
    <pageSetUpPr fitToPage="1"/>
  </sheetPr>
  <dimension ref="A1:X77"/>
  <sheetViews>
    <sheetView workbookViewId="0">
      <selection activeCell="O33" sqref="O33"/>
    </sheetView>
  </sheetViews>
  <sheetFormatPr defaultRowHeight="15" x14ac:dyDescent="0.25"/>
  <cols>
    <col min="10" max="10" width="2.85546875" customWidth="1"/>
    <col min="11" max="11" width="14.85546875" style="53" customWidth="1"/>
    <col min="13" max="13" width="6.5703125" customWidth="1"/>
    <col min="14" max="14" width="9.140625" hidden="1" customWidth="1"/>
    <col min="16" max="16" width="4.5703125" customWidth="1"/>
    <col min="17" max="17" width="1.42578125" hidden="1" customWidth="1"/>
    <col min="18" max="18" width="9.140625" hidden="1" customWidth="1"/>
    <col min="20" max="20" width="11.42578125" bestFit="1" customWidth="1"/>
    <col min="23" max="23" width="11.7109375" bestFit="1" customWidth="1"/>
    <col min="24" max="24" width="10.140625" bestFit="1" customWidth="1"/>
  </cols>
  <sheetData>
    <row r="1" spans="1:23" x14ac:dyDescent="0.25">
      <c r="A1" s="229" t="s">
        <v>0</v>
      </c>
      <c r="B1" s="230"/>
      <c r="C1" s="230"/>
      <c r="D1" s="230"/>
      <c r="E1" s="230"/>
      <c r="N1" s="259"/>
      <c r="O1" s="232"/>
      <c r="R1" s="263"/>
      <c r="S1" s="232"/>
      <c r="T1" s="232"/>
      <c r="U1" s="232"/>
    </row>
    <row r="2" spans="1:23" x14ac:dyDescent="0.25">
      <c r="A2" s="231"/>
      <c r="B2" s="232"/>
      <c r="C2" s="232"/>
      <c r="D2" s="232"/>
      <c r="M2" s="259"/>
      <c r="N2" s="232"/>
      <c r="O2" s="232"/>
      <c r="R2" s="264"/>
      <c r="S2" s="232"/>
      <c r="T2" s="232"/>
      <c r="U2" s="232"/>
    </row>
    <row r="3" spans="1:23" ht="15" customHeight="1" x14ac:dyDescent="0.25">
      <c r="A3" s="231"/>
      <c r="B3" s="232"/>
      <c r="C3" s="232"/>
      <c r="G3" s="261" t="s">
        <v>47</v>
      </c>
      <c r="H3" s="261"/>
      <c r="I3" s="261"/>
      <c r="J3" s="261"/>
      <c r="K3" s="54"/>
    </row>
    <row r="4" spans="1:23" ht="15" customHeight="1" x14ac:dyDescent="0.25">
      <c r="G4" s="261"/>
      <c r="H4" s="261"/>
      <c r="I4" s="261"/>
      <c r="J4" s="261"/>
      <c r="K4" s="54"/>
    </row>
    <row r="5" spans="1:23" ht="9" customHeight="1" x14ac:dyDescent="0.25">
      <c r="G5" s="261"/>
      <c r="H5" s="261"/>
      <c r="I5" s="261"/>
      <c r="J5" s="261"/>
      <c r="K5" s="54"/>
    </row>
    <row r="6" spans="1:23" ht="15" customHeight="1" x14ac:dyDescent="0.25">
      <c r="G6" s="262" t="s">
        <v>234</v>
      </c>
      <c r="H6" s="262"/>
      <c r="I6" s="262"/>
      <c r="J6" s="262"/>
      <c r="K6" s="55"/>
    </row>
    <row r="8" spans="1:23" ht="14.25" customHeight="1" x14ac:dyDescent="0.25">
      <c r="G8" s="276"/>
      <c r="H8" s="232"/>
      <c r="I8" s="232"/>
    </row>
    <row r="9" spans="1:23" ht="15.75" thickBot="1" x14ac:dyDescent="0.3">
      <c r="A9" s="13" t="s">
        <v>59</v>
      </c>
      <c r="B9" s="13"/>
      <c r="C9" s="13"/>
      <c r="D9" s="13"/>
      <c r="E9" s="13"/>
    </row>
    <row r="10" spans="1:23" ht="43.5" customHeight="1" thickBot="1" x14ac:dyDescent="0.3">
      <c r="A10" s="68" t="s">
        <v>22</v>
      </c>
      <c r="B10" s="101" t="s">
        <v>23</v>
      </c>
      <c r="C10" s="277" t="s">
        <v>24</v>
      </c>
      <c r="D10" s="278"/>
      <c r="E10" s="278"/>
      <c r="F10" s="278"/>
      <c r="G10" s="278"/>
      <c r="H10" s="278"/>
      <c r="I10" s="278"/>
      <c r="J10" s="278"/>
      <c r="K10" s="58" t="s">
        <v>224</v>
      </c>
      <c r="L10" s="260" t="s">
        <v>226</v>
      </c>
      <c r="M10" s="260"/>
      <c r="N10" s="260"/>
      <c r="O10" s="260" t="s">
        <v>281</v>
      </c>
      <c r="P10" s="260"/>
      <c r="Q10" s="260"/>
      <c r="R10" s="260"/>
      <c r="S10" s="100" t="s">
        <v>4</v>
      </c>
      <c r="T10" s="69" t="s">
        <v>4</v>
      </c>
    </row>
    <row r="11" spans="1:23" s="56" customFormat="1" ht="17.25" customHeight="1" thickBot="1" x14ac:dyDescent="0.3">
      <c r="A11" s="280"/>
      <c r="B11" s="279"/>
      <c r="C11" s="279"/>
      <c r="D11" s="279"/>
      <c r="E11" s="279"/>
      <c r="F11" s="279"/>
      <c r="G11" s="279"/>
      <c r="H11" s="279"/>
      <c r="I11" s="279"/>
      <c r="J11" s="279"/>
      <c r="K11" s="66" t="s">
        <v>69</v>
      </c>
      <c r="L11" s="279" t="s">
        <v>70</v>
      </c>
      <c r="M11" s="279"/>
      <c r="N11" s="102"/>
      <c r="O11" s="279" t="s">
        <v>71</v>
      </c>
      <c r="P11" s="279"/>
      <c r="Q11" s="102"/>
      <c r="R11" s="102"/>
      <c r="S11" s="102" t="s">
        <v>190</v>
      </c>
      <c r="T11" s="67" t="s">
        <v>191</v>
      </c>
    </row>
    <row r="12" spans="1:23" ht="15.75" thickBot="1" x14ac:dyDescent="0.3">
      <c r="A12" s="265" t="s">
        <v>25</v>
      </c>
      <c r="B12" s="266"/>
      <c r="C12" s="266"/>
      <c r="D12" s="266"/>
      <c r="E12" s="266"/>
      <c r="F12" s="266"/>
      <c r="G12" s="266"/>
      <c r="H12" s="266"/>
      <c r="I12" s="266"/>
      <c r="J12" s="266"/>
      <c r="K12" s="88">
        <f>SUM(K13:K29)</f>
        <v>855794.57</v>
      </c>
      <c r="L12" s="267">
        <f>SUM(L13:N30)</f>
        <v>1665451.9000000001</v>
      </c>
      <c r="M12" s="268"/>
      <c r="N12" s="269"/>
      <c r="O12" s="270">
        <f>SUM(O13:R30)</f>
        <v>815174.01</v>
      </c>
      <c r="P12" s="266"/>
      <c r="Q12" s="266"/>
      <c r="R12" s="266"/>
      <c r="S12" s="64">
        <f>O12/L12</f>
        <v>0.48946115465718337</v>
      </c>
      <c r="T12" s="149">
        <f>O12/K12</f>
        <v>0.95253468364493132</v>
      </c>
    </row>
    <row r="13" spans="1:23" x14ac:dyDescent="0.25">
      <c r="A13" s="271" t="s">
        <v>26</v>
      </c>
      <c r="B13" s="272"/>
      <c r="C13" s="272"/>
      <c r="D13" s="272"/>
      <c r="E13" s="272"/>
      <c r="F13" s="272"/>
      <c r="G13" s="272"/>
      <c r="H13" s="272"/>
      <c r="I13" s="272"/>
      <c r="J13" s="272"/>
      <c r="K13" s="172">
        <v>8531.7999999999993</v>
      </c>
      <c r="L13" s="273">
        <v>33891.35</v>
      </c>
      <c r="M13" s="273"/>
      <c r="N13" s="273"/>
      <c r="O13" s="274">
        <v>13564.79</v>
      </c>
      <c r="P13" s="275"/>
      <c r="Q13" s="275"/>
      <c r="R13" s="275"/>
      <c r="S13" s="173">
        <f>O13/L13</f>
        <v>0.4002434249447131</v>
      </c>
      <c r="T13" s="174">
        <f>O13/K13</f>
        <v>1.5899095149909752</v>
      </c>
    </row>
    <row r="14" spans="1:23" x14ac:dyDescent="0.25">
      <c r="A14" s="249" t="s">
        <v>27</v>
      </c>
      <c r="B14" s="250"/>
      <c r="C14" s="250"/>
      <c r="D14" s="250"/>
      <c r="E14" s="250"/>
      <c r="F14" s="250"/>
      <c r="G14" s="250"/>
      <c r="H14" s="250"/>
      <c r="I14" s="250"/>
      <c r="J14" s="250"/>
      <c r="K14" s="57">
        <v>0</v>
      </c>
      <c r="L14" s="251">
        <v>10</v>
      </c>
      <c r="M14" s="251"/>
      <c r="N14" s="251"/>
      <c r="O14" s="251">
        <v>0</v>
      </c>
      <c r="P14" s="250"/>
      <c r="Q14" s="250"/>
      <c r="R14" s="250"/>
      <c r="S14" s="65">
        <f>O14/L14</f>
        <v>0</v>
      </c>
      <c r="T14" s="150">
        <v>0</v>
      </c>
      <c r="W14" s="85"/>
    </row>
    <row r="15" spans="1:23" x14ac:dyDescent="0.25">
      <c r="A15" s="249" t="s">
        <v>28</v>
      </c>
      <c r="B15" s="250"/>
      <c r="C15" s="250"/>
      <c r="D15" s="250"/>
      <c r="E15" s="250"/>
      <c r="F15" s="250"/>
      <c r="G15" s="250"/>
      <c r="H15" s="250"/>
      <c r="I15" s="250"/>
      <c r="J15" s="250"/>
      <c r="K15" s="57">
        <v>0</v>
      </c>
      <c r="L15" s="251">
        <v>0</v>
      </c>
      <c r="M15" s="251"/>
      <c r="N15" s="251"/>
      <c r="O15" s="251">
        <v>0</v>
      </c>
      <c r="P15" s="250"/>
      <c r="Q15" s="250"/>
      <c r="R15" s="250"/>
      <c r="S15" s="65">
        <v>0</v>
      </c>
      <c r="T15" s="150">
        <v>0</v>
      </c>
      <c r="W15" s="85"/>
    </row>
    <row r="16" spans="1:23" x14ac:dyDescent="0.25">
      <c r="A16" s="249" t="s">
        <v>29</v>
      </c>
      <c r="B16" s="250"/>
      <c r="C16" s="250"/>
      <c r="D16" s="250"/>
      <c r="E16" s="250"/>
      <c r="F16" s="250"/>
      <c r="G16" s="250"/>
      <c r="H16" s="250"/>
      <c r="I16" s="250"/>
      <c r="J16" s="250"/>
      <c r="K16" s="57">
        <v>57855.76</v>
      </c>
      <c r="L16" s="251">
        <v>100657.51</v>
      </c>
      <c r="M16" s="251"/>
      <c r="N16" s="251"/>
      <c r="O16" s="251">
        <v>42295.5</v>
      </c>
      <c r="P16" s="250"/>
      <c r="Q16" s="250"/>
      <c r="R16" s="250"/>
      <c r="S16" s="65">
        <f>O16/L16</f>
        <v>0.42019219430323679</v>
      </c>
      <c r="T16" s="150">
        <f>O16/K16</f>
        <v>0.73105080635013697</v>
      </c>
    </row>
    <row r="17" spans="1:24" x14ac:dyDescent="0.25">
      <c r="A17" s="249" t="s">
        <v>30</v>
      </c>
      <c r="B17" s="250"/>
      <c r="C17" s="250"/>
      <c r="D17" s="250"/>
      <c r="E17" s="250"/>
      <c r="F17" s="250"/>
      <c r="G17" s="250"/>
      <c r="H17" s="250"/>
      <c r="I17" s="250"/>
      <c r="J17" s="250"/>
      <c r="K17" s="57">
        <v>220</v>
      </c>
      <c r="L17" s="251">
        <v>13000</v>
      </c>
      <c r="M17" s="251"/>
      <c r="N17" s="251"/>
      <c r="O17" s="251">
        <v>1942.5</v>
      </c>
      <c r="P17" s="250"/>
      <c r="Q17" s="250"/>
      <c r="R17" s="250"/>
      <c r="S17" s="65">
        <f>O17/L17</f>
        <v>0.14942307692307694</v>
      </c>
      <c r="T17" s="150">
        <f>O17/K17</f>
        <v>8.829545454545455</v>
      </c>
      <c r="X17" s="85"/>
    </row>
    <row r="18" spans="1:24" x14ac:dyDescent="0.25">
      <c r="A18" s="249" t="s">
        <v>31</v>
      </c>
      <c r="B18" s="250"/>
      <c r="C18" s="250"/>
      <c r="D18" s="250"/>
      <c r="E18" s="250"/>
      <c r="F18" s="250"/>
      <c r="G18" s="250"/>
      <c r="H18" s="250"/>
      <c r="I18" s="250"/>
      <c r="J18" s="250"/>
      <c r="K18" s="57">
        <v>4951.83</v>
      </c>
      <c r="L18" s="251">
        <v>10934.63</v>
      </c>
      <c r="M18" s="251"/>
      <c r="N18" s="251"/>
      <c r="O18" s="251">
        <v>2261.42</v>
      </c>
      <c r="P18" s="250"/>
      <c r="Q18" s="250"/>
      <c r="R18" s="250"/>
      <c r="S18" s="65">
        <f>O18/L18</f>
        <v>0.20681266764398981</v>
      </c>
      <c r="T18" s="150">
        <f>O18/K18</f>
        <v>0.45668369067597236</v>
      </c>
    </row>
    <row r="19" spans="1:24" x14ac:dyDescent="0.25">
      <c r="A19" s="256" t="s">
        <v>235</v>
      </c>
      <c r="B19" s="250"/>
      <c r="C19" s="250"/>
      <c r="D19" s="250"/>
      <c r="E19" s="250"/>
      <c r="F19" s="250"/>
      <c r="G19" s="250"/>
      <c r="H19" s="250"/>
      <c r="I19" s="250"/>
      <c r="J19" s="250"/>
      <c r="K19" s="57">
        <v>0</v>
      </c>
      <c r="L19" s="251">
        <v>1177.81</v>
      </c>
      <c r="M19" s="251"/>
      <c r="N19" s="251"/>
      <c r="O19" s="251">
        <v>834.68</v>
      </c>
      <c r="P19" s="250"/>
      <c r="Q19" s="250"/>
      <c r="R19" s="250"/>
      <c r="S19" s="65">
        <f>O19/L19</f>
        <v>0.7086711778640018</v>
      </c>
      <c r="T19" s="150">
        <v>0</v>
      </c>
    </row>
    <row r="20" spans="1:24" s="81" customFormat="1" x14ac:dyDescent="0.25">
      <c r="A20" s="257" t="s">
        <v>236</v>
      </c>
      <c r="B20" s="258"/>
      <c r="C20" s="258"/>
      <c r="D20" s="258"/>
      <c r="E20" s="258"/>
      <c r="F20" s="258"/>
      <c r="G20" s="258"/>
      <c r="H20" s="258"/>
      <c r="I20" s="258"/>
      <c r="J20" s="258"/>
      <c r="K20" s="57">
        <v>0</v>
      </c>
      <c r="L20" s="254">
        <v>6674.23</v>
      </c>
      <c r="M20" s="254"/>
      <c r="N20" s="161">
        <f t="shared" ref="N20" si="0">R20</f>
        <v>0</v>
      </c>
      <c r="O20" s="254">
        <v>4729.8500000000004</v>
      </c>
      <c r="P20" s="254"/>
      <c r="Q20" s="160"/>
      <c r="R20" s="160"/>
      <c r="S20" s="65">
        <f>O20/L20</f>
        <v>0.70867350990301514</v>
      </c>
      <c r="T20" s="150">
        <v>0</v>
      </c>
    </row>
    <row r="21" spans="1:24" x14ac:dyDescent="0.25">
      <c r="A21" s="249" t="s">
        <v>32</v>
      </c>
      <c r="B21" s="250"/>
      <c r="C21" s="250"/>
      <c r="D21" s="250"/>
      <c r="E21" s="250"/>
      <c r="F21" s="250"/>
      <c r="G21" s="250"/>
      <c r="H21" s="250"/>
      <c r="I21" s="250"/>
      <c r="J21" s="250"/>
      <c r="K21" s="57">
        <v>5185.57</v>
      </c>
      <c r="L21" s="251">
        <f t="shared" ref="L21:L27" si="1">P21</f>
        <v>0</v>
      </c>
      <c r="M21" s="251"/>
      <c r="N21" s="251"/>
      <c r="O21" s="251">
        <v>0</v>
      </c>
      <c r="P21" s="250"/>
      <c r="Q21" s="250"/>
      <c r="R21" s="250"/>
      <c r="S21" s="65">
        <v>0</v>
      </c>
      <c r="T21" s="150">
        <f>O21/K21</f>
        <v>0</v>
      </c>
    </row>
    <row r="22" spans="1:24" x14ac:dyDescent="0.25">
      <c r="A22" s="249" t="s">
        <v>33</v>
      </c>
      <c r="B22" s="250"/>
      <c r="C22" s="250"/>
      <c r="D22" s="250"/>
      <c r="E22" s="250"/>
      <c r="F22" s="250"/>
      <c r="G22" s="250"/>
      <c r="H22" s="250"/>
      <c r="I22" s="250"/>
      <c r="J22" s="250"/>
      <c r="K22" s="57">
        <v>2398.2800000000002</v>
      </c>
      <c r="L22" s="251">
        <f t="shared" si="1"/>
        <v>0</v>
      </c>
      <c r="M22" s="251"/>
      <c r="N22" s="251"/>
      <c r="O22" s="251">
        <v>0</v>
      </c>
      <c r="P22" s="250"/>
      <c r="Q22" s="250"/>
      <c r="R22" s="250"/>
      <c r="S22" s="65">
        <v>0</v>
      </c>
      <c r="T22" s="150">
        <f>O22/K22</f>
        <v>0</v>
      </c>
    </row>
    <row r="23" spans="1:24" x14ac:dyDescent="0.25">
      <c r="A23" s="249" t="s">
        <v>227</v>
      </c>
      <c r="B23" s="250"/>
      <c r="C23" s="250"/>
      <c r="D23" s="250"/>
      <c r="E23" s="250"/>
      <c r="F23" s="250"/>
      <c r="G23" s="250"/>
      <c r="H23" s="250"/>
      <c r="I23" s="250"/>
      <c r="J23" s="250"/>
      <c r="K23" s="57">
        <v>771117.86</v>
      </c>
      <c r="L23" s="251">
        <v>1487118.95</v>
      </c>
      <c r="M23" s="251"/>
      <c r="N23" s="251"/>
      <c r="O23" s="251">
        <v>738388.36</v>
      </c>
      <c r="P23" s="250"/>
      <c r="Q23" s="250"/>
      <c r="R23" s="250"/>
      <c r="S23" s="65">
        <f>O23/L23</f>
        <v>0.49652272940237901</v>
      </c>
      <c r="T23" s="150">
        <f>O23/K23</f>
        <v>0.95755577493692079</v>
      </c>
    </row>
    <row r="24" spans="1:24" s="158" customFormat="1" x14ac:dyDescent="0.25">
      <c r="A24" s="249" t="s">
        <v>227</v>
      </c>
      <c r="B24" s="250"/>
      <c r="C24" s="250"/>
      <c r="D24" s="250"/>
      <c r="E24" s="250"/>
      <c r="F24" s="250"/>
      <c r="G24" s="250"/>
      <c r="H24" s="250"/>
      <c r="I24" s="250"/>
      <c r="J24" s="250"/>
      <c r="K24" s="57">
        <v>915.09</v>
      </c>
      <c r="L24" s="251">
        <v>0</v>
      </c>
      <c r="M24" s="251"/>
      <c r="N24" s="251"/>
      <c r="O24" s="251">
        <v>1057.5</v>
      </c>
      <c r="P24" s="250"/>
      <c r="Q24" s="250"/>
      <c r="R24" s="250"/>
      <c r="S24" s="65">
        <v>0</v>
      </c>
      <c r="T24" s="150">
        <f>O24/K24</f>
        <v>1.1556240369799691</v>
      </c>
    </row>
    <row r="25" spans="1:24" s="158" customFormat="1" x14ac:dyDescent="0.25">
      <c r="A25" s="249" t="s">
        <v>227</v>
      </c>
      <c r="B25" s="250"/>
      <c r="C25" s="250"/>
      <c r="D25" s="250"/>
      <c r="E25" s="250"/>
      <c r="F25" s="250"/>
      <c r="G25" s="250"/>
      <c r="H25" s="250"/>
      <c r="I25" s="250"/>
      <c r="J25" s="250"/>
      <c r="K25" s="57">
        <v>551.52</v>
      </c>
      <c r="L25" s="251">
        <v>350</v>
      </c>
      <c r="M25" s="251"/>
      <c r="N25" s="251"/>
      <c r="O25" s="251">
        <v>350</v>
      </c>
      <c r="P25" s="250"/>
      <c r="Q25" s="250"/>
      <c r="R25" s="250"/>
      <c r="S25" s="65">
        <f>O25/L25</f>
        <v>1</v>
      </c>
      <c r="T25" s="150">
        <f>O25/K25</f>
        <v>0.63460980562808245</v>
      </c>
    </row>
    <row r="26" spans="1:24" x14ac:dyDescent="0.25">
      <c r="A26" s="249" t="s">
        <v>228</v>
      </c>
      <c r="B26" s="250"/>
      <c r="C26" s="250"/>
      <c r="D26" s="250"/>
      <c r="E26" s="250"/>
      <c r="F26" s="250"/>
      <c r="G26" s="250"/>
      <c r="H26" s="250"/>
      <c r="I26" s="250"/>
      <c r="J26" s="250"/>
      <c r="K26" s="57">
        <v>423.22</v>
      </c>
      <c r="L26" s="251">
        <v>2250</v>
      </c>
      <c r="M26" s="251"/>
      <c r="N26" s="251"/>
      <c r="O26" s="251">
        <v>2250</v>
      </c>
      <c r="P26" s="250"/>
      <c r="Q26" s="250"/>
      <c r="R26" s="250"/>
      <c r="S26" s="65">
        <f>O26/L26</f>
        <v>1</v>
      </c>
      <c r="T26" s="150">
        <v>0</v>
      </c>
    </row>
    <row r="27" spans="1:24" s="83" customFormat="1" ht="13.5" customHeight="1" x14ac:dyDescent="0.25">
      <c r="A27" s="249" t="s">
        <v>228</v>
      </c>
      <c r="B27" s="250"/>
      <c r="C27" s="250"/>
      <c r="D27" s="250"/>
      <c r="E27" s="250"/>
      <c r="F27" s="250"/>
      <c r="G27" s="250"/>
      <c r="H27" s="250"/>
      <c r="I27" s="250"/>
      <c r="J27" s="250"/>
      <c r="K27" s="86">
        <v>0</v>
      </c>
      <c r="L27" s="254">
        <f t="shared" si="1"/>
        <v>0</v>
      </c>
      <c r="M27" s="254"/>
      <c r="N27" s="164">
        <f t="shared" ref="N27" si="2">R27</f>
        <v>0</v>
      </c>
      <c r="O27" s="254">
        <v>808</v>
      </c>
      <c r="P27" s="254"/>
      <c r="Q27" s="87"/>
      <c r="R27" s="87"/>
      <c r="S27" s="65">
        <v>0</v>
      </c>
      <c r="T27" s="151">
        <v>0</v>
      </c>
    </row>
    <row r="28" spans="1:24" x14ac:dyDescent="0.25">
      <c r="A28" s="249" t="s">
        <v>34</v>
      </c>
      <c r="B28" s="250"/>
      <c r="C28" s="250"/>
      <c r="D28" s="250"/>
      <c r="E28" s="250"/>
      <c r="F28" s="250"/>
      <c r="G28" s="250"/>
      <c r="H28" s="250"/>
      <c r="I28" s="250"/>
      <c r="J28" s="250"/>
      <c r="K28" s="57">
        <v>3643.64</v>
      </c>
      <c r="L28" s="251">
        <v>4000</v>
      </c>
      <c r="M28" s="251"/>
      <c r="N28" s="251"/>
      <c r="O28" s="251">
        <v>2920</v>
      </c>
      <c r="P28" s="250"/>
      <c r="Q28" s="250"/>
      <c r="R28" s="250"/>
      <c r="S28" s="65">
        <f>O28/L28</f>
        <v>0.73</v>
      </c>
      <c r="T28" s="150">
        <f>O28/K28</f>
        <v>0.80139640579201021</v>
      </c>
    </row>
    <row r="29" spans="1:24" x14ac:dyDescent="0.25">
      <c r="A29" s="249" t="s">
        <v>35</v>
      </c>
      <c r="B29" s="250"/>
      <c r="C29" s="250"/>
      <c r="D29" s="250"/>
      <c r="E29" s="250"/>
      <c r="F29" s="250"/>
      <c r="G29" s="250"/>
      <c r="H29" s="250"/>
      <c r="I29" s="250"/>
      <c r="J29" s="250"/>
      <c r="K29" s="57">
        <v>0</v>
      </c>
      <c r="L29" s="251">
        <v>886.12</v>
      </c>
      <c r="M29" s="251"/>
      <c r="N29" s="251"/>
      <c r="O29" s="251">
        <v>500</v>
      </c>
      <c r="P29" s="250"/>
      <c r="Q29" s="250"/>
      <c r="R29" s="250"/>
      <c r="S29" s="65">
        <f>O29/L29</f>
        <v>0.56425766261905841</v>
      </c>
      <c r="T29" s="150">
        <v>0</v>
      </c>
    </row>
    <row r="30" spans="1:24" s="158" customFormat="1" ht="15.75" thickBot="1" x14ac:dyDescent="0.3">
      <c r="A30" s="246" t="s">
        <v>225</v>
      </c>
      <c r="B30" s="247"/>
      <c r="C30" s="247"/>
      <c r="D30" s="247"/>
      <c r="E30" s="247"/>
      <c r="F30" s="247"/>
      <c r="G30" s="247"/>
      <c r="H30" s="247"/>
      <c r="I30" s="247"/>
      <c r="J30" s="248"/>
      <c r="K30" s="152">
        <v>0</v>
      </c>
      <c r="L30" s="243">
        <v>4501.3</v>
      </c>
      <c r="M30" s="243"/>
      <c r="N30" s="163"/>
      <c r="O30" s="244">
        <v>3271.41</v>
      </c>
      <c r="P30" s="245"/>
      <c r="Q30" s="162"/>
      <c r="R30" s="162"/>
      <c r="S30" s="65">
        <f>O30/L30</f>
        <v>0.72677004420945057</v>
      </c>
      <c r="T30" s="150">
        <v>0</v>
      </c>
    </row>
    <row r="31" spans="1:24" s="45" customForma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0"/>
      <c r="N31" s="50"/>
      <c r="O31" s="51"/>
      <c r="P31" s="50"/>
      <c r="Q31" s="50"/>
      <c r="R31" s="50"/>
      <c r="S31" s="52"/>
    </row>
    <row r="32" spans="1:24" x14ac:dyDescent="0.25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4"/>
    </row>
    <row r="33" spans="1:11" x14ac:dyDescent="0.25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4"/>
    </row>
    <row r="34" spans="1:11" x14ac:dyDescent="0.25">
      <c r="A34" s="82"/>
      <c r="B34" s="82"/>
      <c r="C34" s="82"/>
      <c r="D34" s="82"/>
      <c r="E34" s="82"/>
      <c r="F34" s="82"/>
      <c r="G34" s="82"/>
      <c r="H34" s="82"/>
      <c r="I34" s="82"/>
      <c r="J34" s="82"/>
    </row>
    <row r="35" spans="1:11" x14ac:dyDescent="0.25">
      <c r="A35" s="82"/>
      <c r="B35" s="82"/>
      <c r="C35" s="82"/>
      <c r="D35" s="82"/>
      <c r="E35" s="82"/>
      <c r="F35" s="82"/>
      <c r="G35" s="82"/>
      <c r="H35" s="82"/>
      <c r="I35" s="82"/>
      <c r="J35" s="82"/>
    </row>
    <row r="36" spans="1:11" x14ac:dyDescent="0.25">
      <c r="A36" s="82"/>
      <c r="B36" s="82"/>
      <c r="C36" s="82"/>
      <c r="D36" s="82"/>
      <c r="E36" s="82"/>
      <c r="F36" s="82"/>
      <c r="G36" s="82"/>
      <c r="H36" s="82"/>
      <c r="I36" s="82"/>
      <c r="J36" s="82"/>
    </row>
    <row r="37" spans="1:11" x14ac:dyDescent="0.25">
      <c r="A37" s="82"/>
      <c r="B37" s="82"/>
      <c r="C37" s="82"/>
      <c r="D37" s="82"/>
      <c r="E37" s="82"/>
      <c r="F37" s="82"/>
      <c r="G37" s="82"/>
      <c r="H37" s="82"/>
      <c r="I37" s="82"/>
      <c r="J37" s="82"/>
    </row>
    <row r="38" spans="1:11" x14ac:dyDescent="0.25">
      <c r="A38" s="82"/>
      <c r="B38" s="82"/>
      <c r="C38" s="82"/>
      <c r="D38" s="82"/>
      <c r="E38" s="82"/>
      <c r="F38" s="82"/>
      <c r="G38" s="82"/>
      <c r="H38" s="82"/>
      <c r="I38" s="82"/>
      <c r="J38" s="82"/>
    </row>
    <row r="39" spans="1:11" x14ac:dyDescent="0.25">
      <c r="A39" s="82"/>
      <c r="B39" s="82"/>
      <c r="C39" s="82"/>
      <c r="D39" s="82"/>
      <c r="E39" s="82"/>
      <c r="F39" s="82"/>
      <c r="G39" s="82"/>
      <c r="H39" s="82"/>
      <c r="I39" s="82"/>
      <c r="J39" s="82"/>
    </row>
    <row r="40" spans="1:11" x14ac:dyDescent="0.25">
      <c r="A40" s="82"/>
      <c r="B40" s="82"/>
      <c r="C40" s="82"/>
      <c r="D40" s="82"/>
      <c r="E40" s="82"/>
      <c r="F40" s="82"/>
      <c r="G40" s="82"/>
      <c r="H40" s="82"/>
      <c r="I40" s="82"/>
      <c r="J40" s="82"/>
    </row>
    <row r="41" spans="1:11" x14ac:dyDescent="0.25">
      <c r="A41" s="82"/>
      <c r="B41" s="82"/>
      <c r="C41" s="82"/>
      <c r="D41" s="82"/>
      <c r="E41" s="82"/>
      <c r="F41" s="82"/>
      <c r="G41" s="82"/>
      <c r="H41" s="82"/>
      <c r="I41" s="82"/>
      <c r="J41" s="82"/>
    </row>
    <row r="42" spans="1:11" x14ac:dyDescent="0.25">
      <c r="A42" s="82"/>
      <c r="B42" s="82"/>
      <c r="C42" s="82"/>
      <c r="D42" s="82"/>
      <c r="E42" s="82"/>
      <c r="F42" s="82"/>
      <c r="G42" s="82"/>
      <c r="H42" s="82"/>
      <c r="I42" s="82"/>
      <c r="J42" s="82"/>
    </row>
    <row r="43" spans="1:11" x14ac:dyDescent="0.25">
      <c r="A43" s="82"/>
      <c r="B43" s="82"/>
      <c r="C43" s="82"/>
      <c r="D43" s="82"/>
      <c r="E43" s="82"/>
      <c r="F43" s="82"/>
      <c r="G43" s="82"/>
      <c r="H43" s="82"/>
      <c r="I43" s="82"/>
      <c r="J43" s="82"/>
    </row>
    <row r="44" spans="1:11" x14ac:dyDescent="0.25">
      <c r="A44" s="82"/>
      <c r="B44" s="82"/>
      <c r="C44" s="82"/>
      <c r="D44" s="82"/>
      <c r="E44" s="82"/>
      <c r="F44" s="82"/>
      <c r="G44" s="82"/>
      <c r="H44" s="82"/>
      <c r="I44" s="82"/>
      <c r="J44" s="82"/>
    </row>
    <row r="45" spans="1:11" x14ac:dyDescent="0.25">
      <c r="A45" s="82"/>
      <c r="B45" s="82"/>
      <c r="C45" s="82"/>
      <c r="D45" s="82"/>
      <c r="E45" s="82"/>
      <c r="F45" s="82"/>
      <c r="G45" s="82"/>
      <c r="H45" s="82"/>
      <c r="I45" s="82"/>
      <c r="J45" s="82"/>
    </row>
    <row r="46" spans="1:11" x14ac:dyDescent="0.25">
      <c r="A46" s="82"/>
      <c r="B46" s="82"/>
      <c r="C46" s="82"/>
      <c r="D46" s="82"/>
      <c r="E46" s="82"/>
      <c r="F46" s="82"/>
      <c r="G46" s="82"/>
      <c r="H46" s="82"/>
      <c r="I46" s="82"/>
      <c r="J46" s="82"/>
    </row>
    <row r="47" spans="1:11" x14ac:dyDescent="0.25">
      <c r="A47" s="82"/>
      <c r="B47" s="82"/>
      <c r="C47" s="82"/>
      <c r="D47" s="82"/>
      <c r="E47" s="82"/>
      <c r="F47" s="82"/>
      <c r="G47" s="82"/>
      <c r="H47" s="82"/>
      <c r="I47" s="82"/>
      <c r="J47" s="82"/>
    </row>
    <row r="48" spans="1:11" x14ac:dyDescent="0.25">
      <c r="A48" s="82"/>
      <c r="B48" s="82"/>
      <c r="C48" s="82"/>
      <c r="D48" s="82"/>
      <c r="E48" s="82"/>
      <c r="F48" s="82"/>
      <c r="G48" s="82"/>
      <c r="H48" s="82"/>
      <c r="I48" s="82"/>
      <c r="J48" s="82"/>
    </row>
    <row r="49" spans="1:10" x14ac:dyDescent="0.25">
      <c r="A49" s="82"/>
      <c r="B49" s="82"/>
      <c r="C49" s="82"/>
      <c r="D49" s="82"/>
      <c r="E49" s="82"/>
      <c r="F49" s="82"/>
      <c r="G49" s="82"/>
      <c r="H49" s="82"/>
      <c r="I49" s="82"/>
      <c r="J49" s="82"/>
    </row>
    <row r="50" spans="1:10" x14ac:dyDescent="0.25">
      <c r="A50" s="82"/>
      <c r="B50" s="82"/>
      <c r="C50" s="82"/>
      <c r="D50" s="82"/>
      <c r="E50" s="82"/>
      <c r="F50" s="82"/>
      <c r="G50" s="82"/>
      <c r="H50" s="82"/>
      <c r="I50" s="82"/>
      <c r="J50" s="82"/>
    </row>
    <row r="51" spans="1:10" x14ac:dyDescent="0.25">
      <c r="A51" s="82"/>
      <c r="B51" s="82"/>
      <c r="C51" s="82"/>
      <c r="D51" s="82"/>
      <c r="E51" s="82"/>
      <c r="F51" s="82"/>
      <c r="G51" s="82"/>
      <c r="H51" s="82"/>
      <c r="I51" s="82"/>
      <c r="J51" s="82"/>
    </row>
    <row r="52" spans="1:10" x14ac:dyDescent="0.25">
      <c r="A52" s="82"/>
      <c r="B52" s="82"/>
      <c r="C52" s="82"/>
      <c r="D52" s="82"/>
      <c r="E52" s="82"/>
      <c r="F52" s="82"/>
      <c r="G52" s="82"/>
      <c r="H52" s="82"/>
      <c r="I52" s="82"/>
      <c r="J52" s="82"/>
    </row>
    <row r="53" spans="1:10" x14ac:dyDescent="0.25">
      <c r="A53" s="82"/>
      <c r="B53" s="82"/>
      <c r="C53" s="82"/>
      <c r="D53" s="82"/>
      <c r="E53" s="82"/>
      <c r="F53" s="82"/>
      <c r="G53" s="82"/>
      <c r="H53" s="82"/>
      <c r="I53" s="82"/>
      <c r="J53" s="82"/>
    </row>
    <row r="54" spans="1:10" x14ac:dyDescent="0.25">
      <c r="A54" s="82"/>
      <c r="B54" s="82"/>
      <c r="C54" s="82"/>
      <c r="D54" s="82"/>
      <c r="E54" s="82"/>
      <c r="F54" s="82"/>
      <c r="G54" s="82"/>
      <c r="H54" s="82"/>
      <c r="I54" s="82"/>
      <c r="J54" s="82"/>
    </row>
    <row r="55" spans="1:10" x14ac:dyDescent="0.25">
      <c r="A55" s="82"/>
      <c r="B55" s="82"/>
      <c r="C55" s="82"/>
      <c r="D55" s="82"/>
      <c r="E55" s="82"/>
      <c r="F55" s="82"/>
      <c r="G55" s="82"/>
      <c r="H55" s="82"/>
      <c r="I55" s="82"/>
      <c r="J55" s="82"/>
    </row>
    <row r="56" spans="1:10" x14ac:dyDescent="0.25">
      <c r="A56" s="82"/>
      <c r="B56" s="82"/>
      <c r="C56" s="82"/>
      <c r="D56" s="82"/>
      <c r="E56" s="82"/>
      <c r="F56" s="82"/>
      <c r="G56" s="82"/>
      <c r="H56" s="82"/>
      <c r="I56" s="82"/>
      <c r="J56" s="82"/>
    </row>
    <row r="57" spans="1:10" x14ac:dyDescent="0.25">
      <c r="A57" s="82"/>
      <c r="B57" s="82"/>
      <c r="C57" s="82"/>
      <c r="D57" s="82"/>
      <c r="E57" s="82"/>
      <c r="F57" s="82"/>
      <c r="G57" s="82"/>
      <c r="H57" s="82"/>
      <c r="I57" s="82"/>
      <c r="J57" s="82"/>
    </row>
    <row r="58" spans="1:10" x14ac:dyDescent="0.25">
      <c r="A58" s="82"/>
      <c r="B58" s="82"/>
      <c r="C58" s="82"/>
      <c r="D58" s="82"/>
      <c r="E58" s="82"/>
      <c r="F58" s="82"/>
      <c r="G58" s="82"/>
      <c r="H58" s="82"/>
      <c r="I58" s="82"/>
      <c r="J58" s="82"/>
    </row>
    <row r="59" spans="1:10" x14ac:dyDescent="0.25">
      <c r="A59" s="82"/>
      <c r="B59" s="82"/>
      <c r="C59" s="82"/>
      <c r="D59" s="82"/>
      <c r="E59" s="82"/>
      <c r="F59" s="82"/>
      <c r="G59" s="82"/>
      <c r="H59" s="82"/>
      <c r="I59" s="82"/>
      <c r="J59" s="82"/>
    </row>
    <row r="60" spans="1:10" x14ac:dyDescent="0.25">
      <c r="A60" s="82"/>
      <c r="B60" s="82"/>
      <c r="C60" s="82"/>
      <c r="D60" s="82"/>
      <c r="E60" s="82"/>
      <c r="F60" s="82"/>
      <c r="G60" s="82"/>
      <c r="H60" s="82"/>
      <c r="I60" s="82"/>
      <c r="J60" s="82"/>
    </row>
    <row r="61" spans="1:10" x14ac:dyDescent="0.25">
      <c r="A61" s="82"/>
      <c r="B61" s="82"/>
      <c r="C61" s="82"/>
      <c r="D61" s="82"/>
      <c r="E61" s="82"/>
      <c r="F61" s="82"/>
      <c r="G61" s="82"/>
      <c r="H61" s="82"/>
      <c r="I61" s="82"/>
      <c r="J61" s="82"/>
    </row>
    <row r="62" spans="1:10" x14ac:dyDescent="0.25">
      <c r="A62" s="82"/>
      <c r="B62" s="82"/>
      <c r="C62" s="82"/>
      <c r="D62" s="82"/>
      <c r="E62" s="82"/>
      <c r="F62" s="82"/>
      <c r="G62" s="82"/>
      <c r="H62" s="82"/>
      <c r="I62" s="82"/>
      <c r="J62" s="82"/>
    </row>
    <row r="63" spans="1:10" x14ac:dyDescent="0.25">
      <c r="A63" s="82"/>
      <c r="B63" s="82"/>
      <c r="C63" s="82"/>
      <c r="D63" s="82"/>
      <c r="E63" s="82"/>
      <c r="F63" s="82"/>
      <c r="G63" s="82"/>
      <c r="H63" s="82"/>
      <c r="I63" s="82"/>
      <c r="J63" s="82"/>
    </row>
    <row r="64" spans="1:10" x14ac:dyDescent="0.25">
      <c r="A64" s="82"/>
      <c r="B64" s="82"/>
      <c r="C64" s="82"/>
      <c r="D64" s="82"/>
      <c r="E64" s="82"/>
      <c r="F64" s="82"/>
      <c r="G64" s="82"/>
      <c r="H64" s="82"/>
      <c r="I64" s="82"/>
      <c r="J64" s="82"/>
    </row>
    <row r="65" spans="1:10" x14ac:dyDescent="0.25">
      <c r="A65" s="82"/>
      <c r="B65" s="82"/>
      <c r="C65" s="82"/>
      <c r="D65" s="82"/>
      <c r="E65" s="82"/>
      <c r="F65" s="82"/>
      <c r="G65" s="82"/>
      <c r="H65" s="82"/>
      <c r="I65" s="82"/>
      <c r="J65" s="82"/>
    </row>
    <row r="66" spans="1:10" x14ac:dyDescent="0.25">
      <c r="A66" s="82"/>
      <c r="B66" s="82"/>
      <c r="C66" s="82"/>
      <c r="D66" s="82"/>
      <c r="E66" s="82"/>
      <c r="F66" s="82"/>
      <c r="G66" s="82"/>
      <c r="H66" s="82"/>
      <c r="I66" s="82"/>
      <c r="J66" s="82"/>
    </row>
    <row r="67" spans="1:10" x14ac:dyDescent="0.25">
      <c r="A67" s="82"/>
      <c r="B67" s="82"/>
      <c r="C67" s="82"/>
      <c r="D67" s="82"/>
      <c r="E67" s="82"/>
      <c r="F67" s="82"/>
      <c r="G67" s="82"/>
      <c r="H67" s="82"/>
      <c r="I67" s="82"/>
      <c r="J67" s="82"/>
    </row>
    <row r="68" spans="1:10" x14ac:dyDescent="0.25">
      <c r="A68" s="82"/>
      <c r="B68" s="82"/>
      <c r="C68" s="82"/>
      <c r="D68" s="82"/>
      <c r="E68" s="82"/>
      <c r="F68" s="82"/>
      <c r="G68" s="82"/>
      <c r="H68" s="82"/>
      <c r="I68" s="82"/>
      <c r="J68" s="82"/>
    </row>
    <row r="69" spans="1:10" x14ac:dyDescent="0.25">
      <c r="A69" s="82"/>
      <c r="B69" s="82"/>
      <c r="C69" s="82"/>
      <c r="D69" s="82"/>
      <c r="E69" s="82"/>
      <c r="F69" s="82"/>
      <c r="G69" s="82"/>
      <c r="H69" s="82"/>
      <c r="I69" s="82"/>
      <c r="J69" s="82"/>
    </row>
    <row r="70" spans="1:10" x14ac:dyDescent="0.25">
      <c r="A70" s="82"/>
      <c r="B70" s="82"/>
      <c r="C70" s="82"/>
      <c r="D70" s="82"/>
      <c r="E70" s="82"/>
      <c r="F70" s="82"/>
      <c r="G70" s="82"/>
      <c r="H70" s="82"/>
      <c r="I70" s="82"/>
      <c r="J70" s="82"/>
    </row>
    <row r="71" spans="1:10" x14ac:dyDescent="0.25">
      <c r="A71" s="82"/>
      <c r="B71" s="82"/>
      <c r="C71" s="82"/>
      <c r="D71" s="82"/>
      <c r="E71" s="82"/>
      <c r="F71" s="82"/>
      <c r="G71" s="82"/>
      <c r="H71" s="82"/>
      <c r="I71" s="82"/>
      <c r="J71" s="82"/>
    </row>
    <row r="72" spans="1:10" x14ac:dyDescent="0.25">
      <c r="A72" s="82"/>
      <c r="B72" s="82"/>
      <c r="C72" s="82"/>
      <c r="D72" s="82"/>
      <c r="E72" s="82"/>
      <c r="F72" s="82"/>
      <c r="G72" s="82"/>
      <c r="H72" s="82"/>
      <c r="I72" s="82"/>
      <c r="J72" s="82"/>
    </row>
    <row r="73" spans="1:10" x14ac:dyDescent="0.25">
      <c r="A73" s="82"/>
      <c r="B73" s="82"/>
      <c r="C73" s="82"/>
      <c r="D73" s="82"/>
      <c r="E73" s="82"/>
      <c r="F73" s="82"/>
      <c r="G73" s="82"/>
      <c r="H73" s="82"/>
      <c r="I73" s="82"/>
      <c r="J73" s="82"/>
    </row>
    <row r="74" spans="1:10" x14ac:dyDescent="0.25">
      <c r="A74" s="82"/>
      <c r="B74" s="82"/>
      <c r="C74" s="82"/>
      <c r="D74" s="82"/>
      <c r="E74" s="82"/>
      <c r="F74" s="82"/>
      <c r="G74" s="82"/>
      <c r="H74" s="82"/>
      <c r="I74" s="82"/>
      <c r="J74" s="82"/>
    </row>
    <row r="75" spans="1:10" x14ac:dyDescent="0.25">
      <c r="A75" s="82"/>
      <c r="B75" s="82"/>
      <c r="C75" s="82"/>
      <c r="D75" s="82"/>
      <c r="E75" s="82"/>
      <c r="F75" s="82"/>
      <c r="G75" s="82"/>
      <c r="H75" s="82"/>
      <c r="I75" s="82"/>
      <c r="J75" s="82"/>
    </row>
    <row r="76" spans="1:10" x14ac:dyDescent="0.25">
      <c r="A76" s="82"/>
      <c r="B76" s="82"/>
      <c r="C76" s="82"/>
      <c r="D76" s="82"/>
      <c r="E76" s="82"/>
      <c r="F76" s="82"/>
      <c r="G76" s="82"/>
      <c r="H76" s="82"/>
      <c r="I76" s="82"/>
      <c r="J76" s="82"/>
    </row>
    <row r="77" spans="1:10" x14ac:dyDescent="0.25">
      <c r="A77" s="82"/>
      <c r="B77" s="82"/>
      <c r="C77" s="82"/>
      <c r="D77" s="82"/>
      <c r="E77" s="82"/>
      <c r="F77" s="82"/>
      <c r="G77" s="82"/>
      <c r="H77" s="82"/>
      <c r="I77" s="82"/>
      <c r="J77" s="82"/>
    </row>
  </sheetData>
  <mergeCells count="73">
    <mergeCell ref="A12:J12"/>
    <mergeCell ref="L12:N12"/>
    <mergeCell ref="O12:R12"/>
    <mergeCell ref="A13:J13"/>
    <mergeCell ref="L13:N13"/>
    <mergeCell ref="O13:R13"/>
    <mergeCell ref="G8:I8"/>
    <mergeCell ref="C10:J10"/>
    <mergeCell ref="L10:N10"/>
    <mergeCell ref="L11:M11"/>
    <mergeCell ref="O11:P11"/>
    <mergeCell ref="A11:J11"/>
    <mergeCell ref="A1:E1"/>
    <mergeCell ref="N1:O1"/>
    <mergeCell ref="O10:R10"/>
    <mergeCell ref="G3:J5"/>
    <mergeCell ref="G6:J6"/>
    <mergeCell ref="R1:U1"/>
    <mergeCell ref="A2:D2"/>
    <mergeCell ref="M2:O2"/>
    <mergeCell ref="R2:U2"/>
    <mergeCell ref="A3:C3"/>
    <mergeCell ref="L15:N15"/>
    <mergeCell ref="O15:R15"/>
    <mergeCell ref="A16:J16"/>
    <mergeCell ref="L16:N16"/>
    <mergeCell ref="O16:R16"/>
    <mergeCell ref="A14:J14"/>
    <mergeCell ref="L14:N14"/>
    <mergeCell ref="O14:R14"/>
    <mergeCell ref="O21:R21"/>
    <mergeCell ref="A17:J17"/>
    <mergeCell ref="L17:N17"/>
    <mergeCell ref="O17:R17"/>
    <mergeCell ref="A18:J18"/>
    <mergeCell ref="L18:N18"/>
    <mergeCell ref="O18:R18"/>
    <mergeCell ref="A19:J19"/>
    <mergeCell ref="L19:N19"/>
    <mergeCell ref="O19:R19"/>
    <mergeCell ref="A21:J21"/>
    <mergeCell ref="L21:N21"/>
    <mergeCell ref="A20:J20"/>
    <mergeCell ref="L20:M20"/>
    <mergeCell ref="O20:P20"/>
    <mergeCell ref="A15:J15"/>
    <mergeCell ref="A22:J22"/>
    <mergeCell ref="L22:N22"/>
    <mergeCell ref="O22:R22"/>
    <mergeCell ref="A23:J23"/>
    <mergeCell ref="L23:N23"/>
    <mergeCell ref="O23:R23"/>
    <mergeCell ref="A29:J29"/>
    <mergeCell ref="L29:N29"/>
    <mergeCell ref="O29:R29"/>
    <mergeCell ref="A26:J26"/>
    <mergeCell ref="L26:N26"/>
    <mergeCell ref="O26:R26"/>
    <mergeCell ref="A28:J28"/>
    <mergeCell ref="L28:N28"/>
    <mergeCell ref="O28:R28"/>
    <mergeCell ref="O27:P27"/>
    <mergeCell ref="A27:J27"/>
    <mergeCell ref="L27:M27"/>
    <mergeCell ref="L30:M30"/>
    <mergeCell ref="O30:P30"/>
    <mergeCell ref="A30:J30"/>
    <mergeCell ref="A24:J24"/>
    <mergeCell ref="L24:N24"/>
    <mergeCell ref="O24:R24"/>
    <mergeCell ref="A25:J25"/>
    <mergeCell ref="L25:N25"/>
    <mergeCell ref="O25:R25"/>
  </mergeCells>
  <pageMargins left="0.7" right="0.7" top="0.75" bottom="0.75" header="0.3" footer="0.3"/>
  <pageSetup paperSize="9" scale="82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68ECF-57D4-49C6-AEA9-C884FD9D56E1}">
  <dimension ref="A1:Q73"/>
  <sheetViews>
    <sheetView zoomScale="106" zoomScaleNormal="106" workbookViewId="0">
      <selection activeCell="G37" sqref="G37"/>
    </sheetView>
  </sheetViews>
  <sheetFormatPr defaultRowHeight="15" x14ac:dyDescent="0.25"/>
  <cols>
    <col min="2" max="2" width="36.28515625" customWidth="1"/>
    <col min="3" max="3" width="40.5703125" customWidth="1"/>
    <col min="4" max="4" width="13.140625" customWidth="1"/>
    <col min="5" max="5" width="15.5703125" customWidth="1"/>
    <col min="6" max="6" width="9.140625" style="175"/>
    <col min="10" max="10" width="12" customWidth="1"/>
    <col min="11" max="11" width="7.7109375" customWidth="1"/>
    <col min="12" max="12" width="8.85546875" customWidth="1"/>
    <col min="13" max="13" width="12.85546875" customWidth="1"/>
    <col min="15" max="15" width="5.42578125" customWidth="1"/>
    <col min="16" max="16" width="1.7109375" hidden="1" customWidth="1"/>
    <col min="17" max="17" width="0.140625" hidden="1" customWidth="1"/>
  </cols>
  <sheetData>
    <row r="1" spans="1:10" ht="15" customHeight="1" x14ac:dyDescent="0.25">
      <c r="A1" s="229" t="s">
        <v>0</v>
      </c>
      <c r="B1" s="230"/>
      <c r="C1" s="230"/>
      <c r="D1" s="230"/>
      <c r="E1" s="230"/>
    </row>
    <row r="2" spans="1:10" s="1" customFormat="1" x14ac:dyDescent="0.25">
      <c r="F2" s="175"/>
    </row>
    <row r="3" spans="1:10" ht="15" customHeight="1" x14ac:dyDescent="0.25">
      <c r="C3" s="200" t="s">
        <v>50</v>
      </c>
      <c r="D3" s="14"/>
      <c r="E3" s="188"/>
      <c r="F3" s="14"/>
      <c r="G3" s="14"/>
      <c r="I3" s="14"/>
    </row>
    <row r="4" spans="1:10" ht="15.75" x14ac:dyDescent="0.25">
      <c r="C4" s="171" t="s">
        <v>234</v>
      </c>
      <c r="E4" s="197"/>
      <c r="F4" s="14"/>
      <c r="G4" s="14"/>
      <c r="I4" s="14"/>
    </row>
    <row r="5" spans="1:10" ht="15.75" x14ac:dyDescent="0.25">
      <c r="C5" s="198"/>
      <c r="D5" s="197"/>
      <c r="E5" s="199"/>
      <c r="F5" s="158"/>
    </row>
    <row r="6" spans="1:10" ht="15.75" x14ac:dyDescent="0.25">
      <c r="C6" s="171" t="s">
        <v>57</v>
      </c>
      <c r="D6" s="199"/>
      <c r="F6" s="158"/>
    </row>
    <row r="7" spans="1:10" ht="15.75" x14ac:dyDescent="0.25">
      <c r="E7" s="30"/>
      <c r="F7" s="84"/>
    </row>
    <row r="8" spans="1:10" ht="15.75" thickBot="1" x14ac:dyDescent="0.3">
      <c r="A8" s="13" t="s">
        <v>58</v>
      </c>
      <c r="B8" s="13"/>
      <c r="C8" s="13"/>
    </row>
    <row r="9" spans="1:10" ht="35.25" customHeight="1" x14ac:dyDescent="0.25">
      <c r="A9" s="184" t="s">
        <v>22</v>
      </c>
      <c r="B9" s="185" t="s">
        <v>23</v>
      </c>
      <c r="C9" s="185" t="s">
        <v>24</v>
      </c>
      <c r="D9" s="190" t="s">
        <v>226</v>
      </c>
      <c r="E9" s="190" t="s">
        <v>245</v>
      </c>
      <c r="F9" s="191" t="s">
        <v>4</v>
      </c>
      <c r="G9" s="158"/>
      <c r="H9" s="158"/>
      <c r="I9" s="158"/>
      <c r="J9" s="158"/>
    </row>
    <row r="10" spans="1:10" s="158" customFormat="1" ht="15" customHeight="1" thickBot="1" x14ac:dyDescent="0.3">
      <c r="A10" s="186">
        <v>1</v>
      </c>
      <c r="B10" s="187">
        <v>2</v>
      </c>
      <c r="C10" s="187">
        <v>3</v>
      </c>
      <c r="D10" s="187">
        <v>4</v>
      </c>
      <c r="E10" s="187">
        <v>5</v>
      </c>
      <c r="F10" s="78" t="s">
        <v>282</v>
      </c>
    </row>
    <row r="11" spans="1:10" ht="15" customHeight="1" x14ac:dyDescent="0.25">
      <c r="A11" s="352" t="s">
        <v>25</v>
      </c>
      <c r="B11" s="255"/>
      <c r="C11" s="255"/>
      <c r="D11" s="169">
        <v>1665451.9</v>
      </c>
      <c r="E11" s="169">
        <f>SUM(E47,E12)</f>
        <v>815174.00999999989</v>
      </c>
      <c r="F11" s="195">
        <f>E11/D11</f>
        <v>0.48946115465718337</v>
      </c>
      <c r="G11" s="158"/>
      <c r="H11" s="158"/>
      <c r="I11" s="158"/>
      <c r="J11" s="158"/>
    </row>
    <row r="12" spans="1:10" ht="15" customHeight="1" x14ac:dyDescent="0.25">
      <c r="A12" s="350" t="s">
        <v>66</v>
      </c>
      <c r="B12" s="351"/>
      <c r="C12" s="351"/>
      <c r="D12" s="170">
        <v>49902.19</v>
      </c>
      <c r="E12" s="170">
        <v>26058.69</v>
      </c>
      <c r="F12" s="192">
        <f t="shared" ref="F12:F70" si="0">E12/D12</f>
        <v>0.5221953184820145</v>
      </c>
      <c r="G12" s="158"/>
      <c r="H12" s="158"/>
      <c r="I12" s="158"/>
      <c r="J12" s="158"/>
    </row>
    <row r="13" spans="1:10" ht="15" customHeight="1" x14ac:dyDescent="0.25">
      <c r="A13" s="348" t="s">
        <v>51</v>
      </c>
      <c r="B13" s="349"/>
      <c r="C13" s="349"/>
      <c r="D13" s="182">
        <v>2486</v>
      </c>
      <c r="E13" s="182">
        <v>1518</v>
      </c>
      <c r="F13" s="193">
        <f t="shared" si="0"/>
        <v>0.61061946902654862</v>
      </c>
      <c r="G13" s="158"/>
      <c r="H13" s="158"/>
      <c r="I13" s="158"/>
      <c r="J13" s="158"/>
    </row>
    <row r="14" spans="1:10" ht="15" customHeight="1" x14ac:dyDescent="0.25">
      <c r="A14" s="347" t="s">
        <v>26</v>
      </c>
      <c r="B14" s="299"/>
      <c r="C14" s="299"/>
      <c r="D14" s="183">
        <v>2486</v>
      </c>
      <c r="E14" s="183">
        <v>1518</v>
      </c>
      <c r="F14" s="194">
        <f t="shared" si="0"/>
        <v>0.61061946902654862</v>
      </c>
      <c r="G14" s="158"/>
      <c r="H14" s="158"/>
      <c r="I14" s="158"/>
      <c r="J14" s="158"/>
    </row>
    <row r="15" spans="1:10" ht="15" customHeight="1" x14ac:dyDescent="0.25">
      <c r="A15" s="153" t="s">
        <v>39</v>
      </c>
      <c r="B15" s="166"/>
      <c r="C15" s="166" t="s">
        <v>40</v>
      </c>
      <c r="D15" s="165">
        <v>2486</v>
      </c>
      <c r="E15" s="165">
        <v>1518</v>
      </c>
      <c r="F15" s="189">
        <f t="shared" si="0"/>
        <v>0.61061946902654862</v>
      </c>
      <c r="G15" s="158"/>
      <c r="H15" s="158"/>
      <c r="I15" s="158"/>
      <c r="J15" s="158"/>
    </row>
    <row r="16" spans="1:10" ht="15" customHeight="1" x14ac:dyDescent="0.25">
      <c r="A16" s="348" t="s">
        <v>52</v>
      </c>
      <c r="B16" s="349"/>
      <c r="C16" s="349"/>
      <c r="D16" s="182">
        <v>729.96</v>
      </c>
      <c r="E16" s="182">
        <v>199.08</v>
      </c>
      <c r="F16" s="193">
        <f t="shared" si="0"/>
        <v>0.27272727272727271</v>
      </c>
      <c r="G16" s="158"/>
      <c r="H16" s="158"/>
      <c r="I16" s="158"/>
      <c r="J16" s="158"/>
    </row>
    <row r="17" spans="1:10" ht="15" customHeight="1" x14ac:dyDescent="0.25">
      <c r="A17" s="347" t="s">
        <v>26</v>
      </c>
      <c r="B17" s="299"/>
      <c r="C17" s="299"/>
      <c r="D17" s="183">
        <v>729.96</v>
      </c>
      <c r="E17" s="183">
        <v>199.08</v>
      </c>
      <c r="F17" s="194">
        <f t="shared" si="0"/>
        <v>0.27272727272727271</v>
      </c>
      <c r="G17" s="158"/>
      <c r="H17" s="158"/>
      <c r="I17" s="158"/>
      <c r="J17" s="158"/>
    </row>
    <row r="18" spans="1:10" ht="15" customHeight="1" x14ac:dyDescent="0.25">
      <c r="A18" s="153" t="s">
        <v>37</v>
      </c>
      <c r="B18" s="166"/>
      <c r="C18" s="166" t="s">
        <v>38</v>
      </c>
      <c r="D18" s="165">
        <v>729.96</v>
      </c>
      <c r="E18" s="165">
        <v>199.08</v>
      </c>
      <c r="F18" s="189">
        <f t="shared" si="0"/>
        <v>0.27272727272727271</v>
      </c>
      <c r="G18" s="158"/>
      <c r="H18" s="158"/>
      <c r="I18" s="158"/>
      <c r="J18" s="158"/>
    </row>
    <row r="19" spans="1:10" ht="15" customHeight="1" x14ac:dyDescent="0.25">
      <c r="A19" s="348" t="s">
        <v>53</v>
      </c>
      <c r="B19" s="349"/>
      <c r="C19" s="349"/>
      <c r="D19" s="182">
        <v>18630.990000000002</v>
      </c>
      <c r="E19" s="182">
        <v>7091.85</v>
      </c>
      <c r="F19" s="193">
        <f t="shared" si="0"/>
        <v>0.38064804929850748</v>
      </c>
      <c r="G19" s="158"/>
      <c r="H19" s="158"/>
      <c r="I19" s="158"/>
      <c r="J19" s="158"/>
    </row>
    <row r="20" spans="1:10" ht="15" customHeight="1" x14ac:dyDescent="0.25">
      <c r="A20" s="347" t="s">
        <v>26</v>
      </c>
      <c r="B20" s="299"/>
      <c r="C20" s="299"/>
      <c r="D20" s="183">
        <v>18630.990000000002</v>
      </c>
      <c r="E20" s="183">
        <v>7091.85</v>
      </c>
      <c r="F20" s="194">
        <f t="shared" si="0"/>
        <v>0.38064804929850748</v>
      </c>
      <c r="G20" s="158"/>
      <c r="H20" s="158"/>
      <c r="I20" s="158"/>
      <c r="J20" s="158"/>
    </row>
    <row r="21" spans="1:10" ht="15" customHeight="1" x14ac:dyDescent="0.25">
      <c r="A21" s="153" t="s">
        <v>37</v>
      </c>
      <c r="B21" s="166"/>
      <c r="C21" s="166" t="s">
        <v>38</v>
      </c>
      <c r="D21" s="165">
        <v>18045.990000000002</v>
      </c>
      <c r="E21" s="165">
        <v>6994.63</v>
      </c>
      <c r="F21" s="189">
        <f t="shared" si="0"/>
        <v>0.38760023695014789</v>
      </c>
      <c r="G21" s="158"/>
      <c r="H21" s="158"/>
      <c r="I21" s="158"/>
      <c r="J21" s="158"/>
    </row>
    <row r="22" spans="1:10" ht="15" customHeight="1" x14ac:dyDescent="0.25">
      <c r="A22" s="153" t="s">
        <v>39</v>
      </c>
      <c r="B22" s="166"/>
      <c r="C22" s="166" t="s">
        <v>40</v>
      </c>
      <c r="D22" s="165">
        <v>585</v>
      </c>
      <c r="E22" s="165">
        <v>97.22</v>
      </c>
      <c r="F22" s="189">
        <f t="shared" si="0"/>
        <v>0.16618803418803418</v>
      </c>
      <c r="G22" s="158"/>
      <c r="H22" s="158"/>
      <c r="I22" s="158"/>
      <c r="J22" s="158"/>
    </row>
    <row r="23" spans="1:10" ht="23.25" customHeight="1" x14ac:dyDescent="0.25">
      <c r="A23" s="348" t="s">
        <v>241</v>
      </c>
      <c r="B23" s="349"/>
      <c r="C23" s="349"/>
      <c r="D23" s="182">
        <v>0</v>
      </c>
      <c r="E23" s="182">
        <v>0</v>
      </c>
      <c r="F23" s="193">
        <v>0</v>
      </c>
      <c r="G23" s="158"/>
      <c r="H23" s="158"/>
      <c r="I23" s="158"/>
      <c r="J23" s="158"/>
    </row>
    <row r="24" spans="1:10" ht="15" customHeight="1" x14ac:dyDescent="0.25">
      <c r="A24" s="153" t="s">
        <v>43</v>
      </c>
      <c r="B24" s="166"/>
      <c r="C24" s="166" t="s">
        <v>44</v>
      </c>
      <c r="D24" s="165">
        <v>0</v>
      </c>
      <c r="E24" s="165">
        <v>0</v>
      </c>
      <c r="F24" s="189">
        <v>0</v>
      </c>
      <c r="G24" s="158"/>
      <c r="H24" s="158"/>
      <c r="I24" s="158"/>
      <c r="J24" s="158"/>
    </row>
    <row r="25" spans="1:10" ht="15" customHeight="1" x14ac:dyDescent="0.25">
      <c r="A25" s="347" t="s">
        <v>26</v>
      </c>
      <c r="B25" s="299"/>
      <c r="C25" s="299"/>
      <c r="D25" s="183">
        <v>0</v>
      </c>
      <c r="E25" s="183">
        <v>0</v>
      </c>
      <c r="F25" s="194">
        <v>0</v>
      </c>
      <c r="G25" s="158"/>
      <c r="H25" s="158"/>
      <c r="I25" s="158"/>
      <c r="J25" s="158"/>
    </row>
    <row r="26" spans="1:10" x14ac:dyDescent="0.25">
      <c r="A26" s="153" t="s">
        <v>43</v>
      </c>
      <c r="B26" s="166"/>
      <c r="C26" s="166" t="s">
        <v>44</v>
      </c>
      <c r="D26" s="165">
        <v>0</v>
      </c>
      <c r="E26" s="165">
        <v>0</v>
      </c>
      <c r="F26" s="189">
        <v>0</v>
      </c>
      <c r="G26" s="158"/>
      <c r="H26" s="158"/>
      <c r="I26" s="158"/>
      <c r="J26" s="158"/>
    </row>
    <row r="27" spans="1:10" ht="15" customHeight="1" x14ac:dyDescent="0.25">
      <c r="A27" s="348" t="s">
        <v>242</v>
      </c>
      <c r="B27" s="349"/>
      <c r="C27" s="349"/>
      <c r="D27" s="182">
        <v>1500</v>
      </c>
      <c r="E27" s="182">
        <v>0</v>
      </c>
      <c r="F27" s="193">
        <f t="shared" si="0"/>
        <v>0</v>
      </c>
      <c r="G27" s="158"/>
      <c r="H27" s="158"/>
      <c r="I27" s="158"/>
      <c r="J27" s="158"/>
    </row>
    <row r="28" spans="1:10" ht="15" customHeight="1" x14ac:dyDescent="0.25">
      <c r="A28" s="347" t="s">
        <v>26</v>
      </c>
      <c r="B28" s="299"/>
      <c r="C28" s="299"/>
      <c r="D28" s="183">
        <v>1500</v>
      </c>
      <c r="E28" s="183">
        <v>0</v>
      </c>
      <c r="F28" s="194">
        <f t="shared" si="0"/>
        <v>0</v>
      </c>
      <c r="G28" s="158"/>
      <c r="H28" s="158"/>
      <c r="I28" s="158"/>
      <c r="J28" s="158"/>
    </row>
    <row r="29" spans="1:10" x14ac:dyDescent="0.25">
      <c r="A29" s="153" t="s">
        <v>43</v>
      </c>
      <c r="B29" s="166"/>
      <c r="C29" s="166" t="s">
        <v>44</v>
      </c>
      <c r="D29" s="165">
        <v>1500</v>
      </c>
      <c r="E29" s="165">
        <v>0</v>
      </c>
      <c r="F29" s="189">
        <f t="shared" si="0"/>
        <v>0</v>
      </c>
      <c r="G29" s="158"/>
      <c r="H29" s="158"/>
      <c r="I29" s="158"/>
      <c r="J29" s="158"/>
    </row>
    <row r="30" spans="1:10" ht="24" customHeight="1" x14ac:dyDescent="0.25">
      <c r="A30" s="348" t="s">
        <v>54</v>
      </c>
      <c r="B30" s="349"/>
      <c r="C30" s="349"/>
      <c r="D30" s="182">
        <v>1057.5</v>
      </c>
      <c r="E30" s="182">
        <v>1057.96</v>
      </c>
      <c r="F30" s="193">
        <f t="shared" si="0"/>
        <v>1.000434988179669</v>
      </c>
      <c r="G30" s="158"/>
      <c r="H30" s="181"/>
      <c r="I30" s="158"/>
      <c r="J30" s="158"/>
    </row>
    <row r="31" spans="1:10" ht="21.75" customHeight="1" x14ac:dyDescent="0.25">
      <c r="A31" s="153" t="s">
        <v>46</v>
      </c>
      <c r="B31" s="166"/>
      <c r="C31" s="166" t="s">
        <v>65</v>
      </c>
      <c r="D31" s="165">
        <v>1057.5</v>
      </c>
      <c r="E31" s="165">
        <v>1057.5</v>
      </c>
      <c r="F31" s="189">
        <f t="shared" si="0"/>
        <v>1</v>
      </c>
      <c r="G31" s="158"/>
      <c r="H31" s="158"/>
      <c r="I31" s="158"/>
      <c r="J31" s="158"/>
    </row>
    <row r="32" spans="1:10" ht="15.75" customHeight="1" x14ac:dyDescent="0.25">
      <c r="A32" s="347" t="s">
        <v>31</v>
      </c>
      <c r="B32" s="299"/>
      <c r="C32" s="299"/>
      <c r="D32" s="183">
        <v>0</v>
      </c>
      <c r="E32" s="183">
        <v>0.46</v>
      </c>
      <c r="F32" s="194">
        <v>0</v>
      </c>
      <c r="G32" s="158"/>
      <c r="H32" s="158"/>
      <c r="I32" s="158"/>
      <c r="J32" s="158"/>
    </row>
    <row r="33" spans="1:12" ht="15" customHeight="1" x14ac:dyDescent="0.25">
      <c r="A33" s="153" t="s">
        <v>39</v>
      </c>
      <c r="B33" s="166"/>
      <c r="C33" s="166" t="s">
        <v>40</v>
      </c>
      <c r="D33" s="165">
        <v>0</v>
      </c>
      <c r="E33" s="165">
        <v>0.46</v>
      </c>
      <c r="F33" s="189">
        <v>0</v>
      </c>
      <c r="G33" s="158"/>
      <c r="H33" s="158"/>
      <c r="I33" s="158"/>
      <c r="J33" s="158"/>
    </row>
    <row r="34" spans="1:12" ht="15" customHeight="1" x14ac:dyDescent="0.25">
      <c r="A34" s="348" t="s">
        <v>67</v>
      </c>
      <c r="B34" s="349"/>
      <c r="C34" s="349"/>
      <c r="D34" s="182">
        <v>22897.74</v>
      </c>
      <c r="E34" s="182">
        <v>13591.8</v>
      </c>
      <c r="F34" s="193">
        <f t="shared" si="0"/>
        <v>0.59358696535116562</v>
      </c>
      <c r="G34" s="158"/>
      <c r="H34" s="158"/>
      <c r="I34" s="158"/>
      <c r="J34" s="158"/>
    </row>
    <row r="35" spans="1:12" ht="15" customHeight="1" x14ac:dyDescent="0.25">
      <c r="A35" s="153" t="s">
        <v>37</v>
      </c>
      <c r="B35" s="166"/>
      <c r="C35" s="166" t="s">
        <v>38</v>
      </c>
      <c r="D35" s="165">
        <v>7759.45</v>
      </c>
      <c r="E35" s="165">
        <v>5471.94</v>
      </c>
      <c r="F35" s="189">
        <f t="shared" si="0"/>
        <v>0.70519688895475841</v>
      </c>
      <c r="G35" s="158"/>
      <c r="H35" s="158"/>
      <c r="I35" s="359"/>
      <c r="J35" s="360"/>
      <c r="K35" s="360"/>
      <c r="L35" s="360"/>
    </row>
    <row r="36" spans="1:12" ht="15" customHeight="1" x14ac:dyDescent="0.25">
      <c r="A36" s="153" t="s">
        <v>39</v>
      </c>
      <c r="B36" s="166"/>
      <c r="C36" s="166" t="s">
        <v>40</v>
      </c>
      <c r="D36" s="165">
        <v>92.59</v>
      </c>
      <c r="E36" s="165">
        <v>92.59</v>
      </c>
      <c r="F36" s="189">
        <f t="shared" si="0"/>
        <v>1</v>
      </c>
      <c r="G36" s="158"/>
      <c r="H36" s="158"/>
      <c r="I36" s="158"/>
      <c r="J36" s="158"/>
    </row>
    <row r="37" spans="1:12" ht="15" customHeight="1" x14ac:dyDescent="0.25">
      <c r="A37" s="347" t="s">
        <v>26</v>
      </c>
      <c r="B37" s="299"/>
      <c r="C37" s="299"/>
      <c r="D37" s="183">
        <v>10544.4</v>
      </c>
      <c r="E37" s="183">
        <v>4755.8599999999997</v>
      </c>
      <c r="F37" s="194">
        <f t="shared" si="0"/>
        <v>0.4510318273206631</v>
      </c>
      <c r="G37" s="158"/>
      <c r="H37" s="158"/>
      <c r="I37" s="158"/>
      <c r="J37" s="158"/>
    </row>
    <row r="38" spans="1:12" ht="15" customHeight="1" x14ac:dyDescent="0.25">
      <c r="A38" s="153" t="s">
        <v>37</v>
      </c>
      <c r="B38" s="166"/>
      <c r="C38" s="166" t="s">
        <v>38</v>
      </c>
      <c r="D38" s="165">
        <v>10420.06</v>
      </c>
      <c r="E38" s="165">
        <v>4670.67</v>
      </c>
      <c r="F38" s="189">
        <f t="shared" si="0"/>
        <v>0.44823830189077607</v>
      </c>
      <c r="G38" s="158"/>
      <c r="H38" s="158"/>
      <c r="I38" s="158"/>
      <c r="J38" s="158"/>
    </row>
    <row r="39" spans="1:12" ht="15" customHeight="1" x14ac:dyDescent="0.25">
      <c r="A39" s="153" t="s">
        <v>39</v>
      </c>
      <c r="B39" s="166"/>
      <c r="C39" s="166" t="s">
        <v>40</v>
      </c>
      <c r="D39" s="165">
        <v>124.34</v>
      </c>
      <c r="E39" s="165">
        <v>85.19</v>
      </c>
      <c r="F39" s="189">
        <f t="shared" si="0"/>
        <v>0.6851375261380086</v>
      </c>
      <c r="G39" s="158"/>
      <c r="H39" s="158"/>
      <c r="I39" s="158"/>
      <c r="J39" s="158"/>
    </row>
    <row r="40" spans="1:12" ht="15" customHeight="1" x14ac:dyDescent="0.25">
      <c r="A40" s="347" t="s">
        <v>225</v>
      </c>
      <c r="B40" s="299"/>
      <c r="C40" s="299"/>
      <c r="D40" s="183">
        <v>4501.3</v>
      </c>
      <c r="E40" s="183">
        <v>3271.41</v>
      </c>
      <c r="F40" s="194">
        <f t="shared" si="0"/>
        <v>0.72677004420945057</v>
      </c>
      <c r="G40" s="158"/>
      <c r="H40" s="158"/>
      <c r="I40" s="158"/>
      <c r="J40" s="158"/>
    </row>
    <row r="41" spans="1:12" ht="15" customHeight="1" x14ac:dyDescent="0.25">
      <c r="A41" s="153" t="s">
        <v>37</v>
      </c>
      <c r="B41" s="166"/>
      <c r="C41" s="166" t="s">
        <v>38</v>
      </c>
      <c r="D41" s="165">
        <v>4448.22</v>
      </c>
      <c r="E41" s="165">
        <v>3226.41</v>
      </c>
      <c r="F41" s="189">
        <f t="shared" si="0"/>
        <v>0.7253260854903758</v>
      </c>
      <c r="G41" s="158"/>
      <c r="H41" s="158"/>
      <c r="I41" s="158"/>
      <c r="J41" s="158"/>
    </row>
    <row r="42" spans="1:12" ht="15" customHeight="1" x14ac:dyDescent="0.25">
      <c r="A42" s="153" t="s">
        <v>39</v>
      </c>
      <c r="B42" s="166"/>
      <c r="C42" s="166" t="s">
        <v>40</v>
      </c>
      <c r="D42" s="165">
        <v>53.08</v>
      </c>
      <c r="E42" s="165">
        <v>45</v>
      </c>
      <c r="F42" s="189">
        <f t="shared" si="0"/>
        <v>0.8477769404672193</v>
      </c>
      <c r="G42" s="158"/>
      <c r="H42" s="158"/>
      <c r="I42" s="158"/>
      <c r="J42" s="158"/>
    </row>
    <row r="43" spans="1:12" ht="15" customHeight="1" x14ac:dyDescent="0.25">
      <c r="A43" s="348" t="s">
        <v>243</v>
      </c>
      <c r="B43" s="349"/>
      <c r="C43" s="349"/>
      <c r="D43" s="182">
        <v>2250</v>
      </c>
      <c r="E43" s="182">
        <v>2250</v>
      </c>
      <c r="F43" s="193">
        <f t="shared" si="0"/>
        <v>1</v>
      </c>
      <c r="G43" s="158"/>
      <c r="H43" s="158"/>
      <c r="I43" s="158"/>
      <c r="J43" s="158"/>
    </row>
    <row r="44" spans="1:12" x14ac:dyDescent="0.25">
      <c r="A44" s="153" t="s">
        <v>39</v>
      </c>
      <c r="B44" s="166"/>
      <c r="C44" s="166" t="s">
        <v>40</v>
      </c>
      <c r="D44" s="165">
        <v>2250</v>
      </c>
      <c r="E44" s="165">
        <v>2250</v>
      </c>
      <c r="F44" s="189">
        <f t="shared" si="0"/>
        <v>1</v>
      </c>
      <c r="G44" s="158"/>
      <c r="H44" s="158"/>
      <c r="I44" s="158"/>
      <c r="J44" s="158"/>
    </row>
    <row r="45" spans="1:12" ht="15" customHeight="1" x14ac:dyDescent="0.25">
      <c r="A45" s="348" t="s">
        <v>244</v>
      </c>
      <c r="B45" s="349"/>
      <c r="C45" s="349"/>
      <c r="D45" s="182">
        <v>350</v>
      </c>
      <c r="E45" s="182">
        <v>350</v>
      </c>
      <c r="F45" s="193">
        <f t="shared" si="0"/>
        <v>1</v>
      </c>
      <c r="G45" s="158"/>
      <c r="H45" s="158"/>
      <c r="I45" s="158"/>
      <c r="J45" s="158"/>
    </row>
    <row r="46" spans="1:12" ht="15" customHeight="1" x14ac:dyDescent="0.25">
      <c r="A46" s="153" t="s">
        <v>229</v>
      </c>
      <c r="B46" s="166"/>
      <c r="C46" s="166" t="s">
        <v>221</v>
      </c>
      <c r="D46" s="165">
        <v>350</v>
      </c>
      <c r="E46" s="165">
        <v>350</v>
      </c>
      <c r="F46" s="189">
        <f t="shared" si="0"/>
        <v>1</v>
      </c>
      <c r="G46" s="158"/>
      <c r="H46" s="158"/>
      <c r="I46" s="158"/>
      <c r="J46" s="196"/>
    </row>
    <row r="47" spans="1:12" ht="15" customHeight="1" x14ac:dyDescent="0.25">
      <c r="A47" s="350" t="s">
        <v>68</v>
      </c>
      <c r="B47" s="351"/>
      <c r="C47" s="351"/>
      <c r="D47" s="170">
        <v>1615549.71</v>
      </c>
      <c r="E47" s="170">
        <v>789115.32</v>
      </c>
      <c r="F47" s="192">
        <f t="shared" si="0"/>
        <v>0.48845003970815604</v>
      </c>
      <c r="G47" s="158"/>
      <c r="H47" s="158"/>
      <c r="I47" s="158"/>
      <c r="J47" s="158"/>
    </row>
    <row r="48" spans="1:12" ht="15" customHeight="1" x14ac:dyDescent="0.25">
      <c r="A48" s="348" t="s">
        <v>55</v>
      </c>
      <c r="B48" s="349"/>
      <c r="C48" s="349"/>
      <c r="D48" s="182">
        <v>1611549.71</v>
      </c>
      <c r="E48" s="182">
        <v>789115.32</v>
      </c>
      <c r="F48" s="193">
        <f t="shared" si="0"/>
        <v>0.48966241320598169</v>
      </c>
      <c r="G48" s="158"/>
      <c r="H48" s="158"/>
      <c r="I48" s="158"/>
      <c r="J48" s="158"/>
    </row>
    <row r="49" spans="1:10" ht="15" customHeight="1" x14ac:dyDescent="0.25">
      <c r="A49" s="153" t="s">
        <v>37</v>
      </c>
      <c r="B49" s="166"/>
      <c r="C49" s="166" t="s">
        <v>38</v>
      </c>
      <c r="D49" s="165">
        <v>1478683</v>
      </c>
      <c r="E49" s="165">
        <v>734817.11</v>
      </c>
      <c r="F49" s="189">
        <f t="shared" si="0"/>
        <v>0.49694025697191352</v>
      </c>
      <c r="G49" s="158"/>
      <c r="H49" s="158"/>
      <c r="I49" s="158"/>
      <c r="J49" s="158"/>
    </row>
    <row r="50" spans="1:10" ht="15" customHeight="1" x14ac:dyDescent="0.25">
      <c r="A50" s="153" t="s">
        <v>39</v>
      </c>
      <c r="B50" s="166"/>
      <c r="C50" s="166" t="s">
        <v>40</v>
      </c>
      <c r="D50" s="165">
        <v>7378.45</v>
      </c>
      <c r="E50" s="165">
        <v>4379.25</v>
      </c>
      <c r="F50" s="189">
        <f t="shared" si="0"/>
        <v>0.59351896401005633</v>
      </c>
      <c r="G50" s="158"/>
      <c r="H50" s="158"/>
      <c r="I50" s="158"/>
      <c r="J50" s="158"/>
    </row>
    <row r="51" spans="1:10" ht="15" customHeight="1" x14ac:dyDescent="0.25">
      <c r="A51" s="347" t="s">
        <v>27</v>
      </c>
      <c r="B51" s="299"/>
      <c r="C51" s="299"/>
      <c r="D51" s="183">
        <v>10</v>
      </c>
      <c r="E51" s="183">
        <v>0</v>
      </c>
      <c r="F51" s="194">
        <f t="shared" si="0"/>
        <v>0</v>
      </c>
      <c r="G51" s="158"/>
      <c r="H51" s="158"/>
      <c r="I51" s="158"/>
      <c r="J51" s="158"/>
    </row>
    <row r="52" spans="1:10" ht="15" customHeight="1" x14ac:dyDescent="0.25">
      <c r="A52" s="153" t="s">
        <v>41</v>
      </c>
      <c r="B52" s="166"/>
      <c r="C52" s="166" t="s">
        <v>42</v>
      </c>
      <c r="D52" s="165">
        <v>10</v>
      </c>
      <c r="E52" s="165">
        <v>0</v>
      </c>
      <c r="F52" s="189">
        <f t="shared" si="0"/>
        <v>0</v>
      </c>
      <c r="G52" s="158"/>
      <c r="H52" s="158"/>
      <c r="I52" s="158"/>
      <c r="J52" s="158"/>
    </row>
    <row r="53" spans="1:10" ht="15" customHeight="1" x14ac:dyDescent="0.25">
      <c r="A53" s="347" t="s">
        <v>28</v>
      </c>
      <c r="B53" s="299"/>
      <c r="C53" s="299"/>
      <c r="D53" s="183">
        <v>0</v>
      </c>
      <c r="E53" s="183">
        <v>0</v>
      </c>
      <c r="F53" s="194">
        <v>0</v>
      </c>
      <c r="G53" s="158"/>
      <c r="H53" s="158"/>
      <c r="I53" s="158"/>
      <c r="J53" s="158"/>
    </row>
    <row r="54" spans="1:10" ht="15" customHeight="1" x14ac:dyDescent="0.25">
      <c r="A54" s="153" t="s">
        <v>41</v>
      </c>
      <c r="B54" s="166"/>
      <c r="C54" s="166" t="s">
        <v>42</v>
      </c>
      <c r="D54" s="165">
        <v>0</v>
      </c>
      <c r="E54" s="165">
        <v>0</v>
      </c>
      <c r="F54" s="189">
        <v>0</v>
      </c>
      <c r="G54" s="158"/>
      <c r="H54" s="158"/>
      <c r="I54" s="158"/>
      <c r="J54" s="158"/>
    </row>
    <row r="55" spans="1:10" ht="15" customHeight="1" x14ac:dyDescent="0.25">
      <c r="A55" s="347" t="s">
        <v>29</v>
      </c>
      <c r="B55" s="299"/>
      <c r="C55" s="299"/>
      <c r="D55" s="183">
        <v>100657.51</v>
      </c>
      <c r="E55" s="183">
        <f>SUM(E56:E57)</f>
        <v>42738.6</v>
      </c>
      <c r="F55" s="194">
        <f t="shared" si="0"/>
        <v>0.4245942503445595</v>
      </c>
      <c r="G55" s="158"/>
      <c r="H55" s="158"/>
      <c r="I55" s="158"/>
      <c r="J55" s="158"/>
    </row>
    <row r="56" spans="1:10" ht="15" customHeight="1" x14ac:dyDescent="0.25">
      <c r="A56" s="153" t="s">
        <v>39</v>
      </c>
      <c r="B56" s="166"/>
      <c r="C56" s="166" t="s">
        <v>40</v>
      </c>
      <c r="D56" s="165">
        <v>99557.51</v>
      </c>
      <c r="E56" s="165">
        <v>42295.5</v>
      </c>
      <c r="F56" s="189">
        <f t="shared" si="0"/>
        <v>0.42483485173544416</v>
      </c>
      <c r="G56" s="158"/>
      <c r="H56" s="158"/>
      <c r="I56" s="158"/>
      <c r="J56" s="158"/>
    </row>
    <row r="57" spans="1:10" ht="15" customHeight="1" x14ac:dyDescent="0.25">
      <c r="A57" s="153" t="s">
        <v>41</v>
      </c>
      <c r="B57" s="166"/>
      <c r="C57" s="166" t="s">
        <v>42</v>
      </c>
      <c r="D57" s="165">
        <v>1100</v>
      </c>
      <c r="E57" s="165">
        <v>443.1</v>
      </c>
      <c r="F57" s="189">
        <f t="shared" si="0"/>
        <v>0.40281818181818185</v>
      </c>
      <c r="G57" s="158"/>
      <c r="H57" s="158"/>
      <c r="I57" s="158"/>
      <c r="J57" s="158"/>
    </row>
    <row r="58" spans="1:10" ht="15" customHeight="1" x14ac:dyDescent="0.25">
      <c r="A58" s="347" t="s">
        <v>30</v>
      </c>
      <c r="B58" s="299"/>
      <c r="C58" s="299"/>
      <c r="D58" s="183">
        <v>11000</v>
      </c>
      <c r="E58" s="183">
        <v>1942.5</v>
      </c>
      <c r="F58" s="194">
        <f t="shared" si="0"/>
        <v>0.1765909090909091</v>
      </c>
    </row>
    <row r="59" spans="1:10" x14ac:dyDescent="0.25">
      <c r="A59" s="153" t="s">
        <v>39</v>
      </c>
      <c r="B59" s="166"/>
      <c r="C59" s="166" t="s">
        <v>40</v>
      </c>
      <c r="D59" s="165">
        <v>11000</v>
      </c>
      <c r="E59" s="165">
        <v>1942.5</v>
      </c>
      <c r="F59" s="189">
        <f t="shared" si="0"/>
        <v>0.1765909090909091</v>
      </c>
    </row>
    <row r="60" spans="1:10" ht="15" customHeight="1" x14ac:dyDescent="0.25">
      <c r="A60" s="347" t="s">
        <v>31</v>
      </c>
      <c r="B60" s="299"/>
      <c r="C60" s="299"/>
      <c r="D60" s="183">
        <v>8934.6299999999992</v>
      </c>
      <c r="E60" s="183">
        <v>2260.96</v>
      </c>
      <c r="F60" s="194">
        <f t="shared" si="0"/>
        <v>0.25305580645197395</v>
      </c>
    </row>
    <row r="61" spans="1:10" x14ac:dyDescent="0.25">
      <c r="A61" s="153" t="s">
        <v>39</v>
      </c>
      <c r="B61" s="166"/>
      <c r="C61" s="166" t="s">
        <v>40</v>
      </c>
      <c r="D61" s="165">
        <v>8934.6299999999992</v>
      </c>
      <c r="E61" s="165">
        <v>2260.96</v>
      </c>
      <c r="F61" s="189">
        <f t="shared" si="0"/>
        <v>0.25305580645197395</v>
      </c>
    </row>
    <row r="62" spans="1:10" ht="15" customHeight="1" x14ac:dyDescent="0.25">
      <c r="A62" s="347" t="s">
        <v>34</v>
      </c>
      <c r="B62" s="299"/>
      <c r="C62" s="299"/>
      <c r="D62" s="183">
        <v>4000</v>
      </c>
      <c r="E62" s="183">
        <v>2920</v>
      </c>
      <c r="F62" s="194">
        <f t="shared" si="0"/>
        <v>0.73</v>
      </c>
    </row>
    <row r="63" spans="1:10" x14ac:dyDescent="0.25">
      <c r="A63" s="153" t="s">
        <v>39</v>
      </c>
      <c r="B63" s="166"/>
      <c r="C63" s="166" t="s">
        <v>40</v>
      </c>
      <c r="D63" s="165">
        <v>4000</v>
      </c>
      <c r="E63" s="165">
        <v>2920</v>
      </c>
      <c r="F63" s="189">
        <f t="shared" si="0"/>
        <v>0.73</v>
      </c>
    </row>
    <row r="64" spans="1:10" ht="15" customHeight="1" x14ac:dyDescent="0.25">
      <c r="A64" s="347" t="s">
        <v>35</v>
      </c>
      <c r="B64" s="299"/>
      <c r="C64" s="299"/>
      <c r="D64" s="183">
        <v>886.12</v>
      </c>
      <c r="E64" s="183">
        <v>500</v>
      </c>
      <c r="F64" s="194">
        <f t="shared" si="0"/>
        <v>0.56425766261905841</v>
      </c>
    </row>
    <row r="65" spans="1:6" x14ac:dyDescent="0.25">
      <c r="A65" s="153" t="s">
        <v>39</v>
      </c>
      <c r="B65" s="166"/>
      <c r="C65" s="166" t="s">
        <v>40</v>
      </c>
      <c r="D65" s="165">
        <v>886.12</v>
      </c>
      <c r="E65" s="165">
        <v>500</v>
      </c>
      <c r="F65" s="189">
        <f t="shared" si="0"/>
        <v>0.56425766261905841</v>
      </c>
    </row>
    <row r="66" spans="1:6" ht="15" customHeight="1" x14ac:dyDescent="0.25">
      <c r="A66" s="348" t="s">
        <v>56</v>
      </c>
      <c r="B66" s="349"/>
      <c r="C66" s="349"/>
      <c r="D66" s="182">
        <v>4000</v>
      </c>
      <c r="E66" s="182">
        <v>0</v>
      </c>
      <c r="F66" s="193">
        <f t="shared" si="0"/>
        <v>0</v>
      </c>
    </row>
    <row r="67" spans="1:6" ht="15" customHeight="1" x14ac:dyDescent="0.25">
      <c r="A67" s="347" t="s">
        <v>30</v>
      </c>
      <c r="B67" s="299"/>
      <c r="C67" s="299"/>
      <c r="D67" s="183">
        <v>2000</v>
      </c>
      <c r="E67" s="183">
        <v>0</v>
      </c>
      <c r="F67" s="194">
        <f t="shared" si="0"/>
        <v>0</v>
      </c>
    </row>
    <row r="68" spans="1:6" x14ac:dyDescent="0.25">
      <c r="A68" s="153" t="s">
        <v>43</v>
      </c>
      <c r="B68" s="166"/>
      <c r="C68" s="166" t="s">
        <v>44</v>
      </c>
      <c r="D68" s="165">
        <v>2000</v>
      </c>
      <c r="E68" s="165">
        <v>0</v>
      </c>
      <c r="F68" s="189">
        <f t="shared" si="0"/>
        <v>0</v>
      </c>
    </row>
    <row r="69" spans="1:6" ht="15" customHeight="1" x14ac:dyDescent="0.25">
      <c r="A69" s="347" t="s">
        <v>31</v>
      </c>
      <c r="B69" s="299"/>
      <c r="C69" s="299"/>
      <c r="D69" s="183">
        <v>2000</v>
      </c>
      <c r="E69" s="183">
        <v>0</v>
      </c>
      <c r="F69" s="194">
        <f t="shared" si="0"/>
        <v>0</v>
      </c>
    </row>
    <row r="70" spans="1:6" ht="15.75" thickBot="1" x14ac:dyDescent="0.3">
      <c r="A70" s="155" t="s">
        <v>43</v>
      </c>
      <c r="B70" s="167"/>
      <c r="C70" s="167" t="s">
        <v>44</v>
      </c>
      <c r="D70" s="168">
        <v>2000</v>
      </c>
      <c r="E70" s="168">
        <v>0</v>
      </c>
      <c r="F70" s="189">
        <f t="shared" si="0"/>
        <v>0</v>
      </c>
    </row>
    <row r="73" spans="1:6" x14ac:dyDescent="0.25">
      <c r="B73" s="181"/>
    </row>
  </sheetData>
  <mergeCells count="33">
    <mergeCell ref="A1:E1"/>
    <mergeCell ref="A14:C14"/>
    <mergeCell ref="A16:C16"/>
    <mergeCell ref="A11:C11"/>
    <mergeCell ref="A13:C13"/>
    <mergeCell ref="A12:C12"/>
    <mergeCell ref="A23:C23"/>
    <mergeCell ref="A25:C25"/>
    <mergeCell ref="A20:C20"/>
    <mergeCell ref="A17:C17"/>
    <mergeCell ref="A19:C19"/>
    <mergeCell ref="A34:C34"/>
    <mergeCell ref="A32:C32"/>
    <mergeCell ref="A30:C30"/>
    <mergeCell ref="A28:C28"/>
    <mergeCell ref="A27:C27"/>
    <mergeCell ref="A67:C67"/>
    <mergeCell ref="A69:C69"/>
    <mergeCell ref="A53:C53"/>
    <mergeCell ref="A55:C55"/>
    <mergeCell ref="A58:C58"/>
    <mergeCell ref="I35:L35"/>
    <mergeCell ref="A60:C60"/>
    <mergeCell ref="A62:C62"/>
    <mergeCell ref="A64:C64"/>
    <mergeCell ref="A66:C66"/>
    <mergeCell ref="A51:C51"/>
    <mergeCell ref="A48:C48"/>
    <mergeCell ref="A47:C47"/>
    <mergeCell ref="A45:C45"/>
    <mergeCell ref="A43:C43"/>
    <mergeCell ref="A40:C40"/>
    <mergeCell ref="A37:C37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34FA4-B628-4117-806E-68B9AF068CBC}">
  <sheetPr>
    <pageSetUpPr fitToPage="1"/>
  </sheetPr>
  <dimension ref="A1:E28"/>
  <sheetViews>
    <sheetView workbookViewId="0">
      <selection activeCell="C33" sqref="C33"/>
    </sheetView>
  </sheetViews>
  <sheetFormatPr defaultRowHeight="15" x14ac:dyDescent="0.25"/>
  <cols>
    <col min="1" max="1" width="29.85546875" customWidth="1"/>
    <col min="2" max="2" width="30.5703125" customWidth="1"/>
    <col min="3" max="3" width="28.7109375" customWidth="1"/>
    <col min="4" max="4" width="21.7109375" customWidth="1"/>
    <col min="5" max="5" width="28.85546875" customWidth="1"/>
  </cols>
  <sheetData>
    <row r="1" spans="1:5" ht="34.5" customHeight="1" x14ac:dyDescent="0.3">
      <c r="A1" s="356" t="s">
        <v>248</v>
      </c>
      <c r="B1" s="357"/>
      <c r="C1" s="357"/>
      <c r="D1" s="357"/>
      <c r="E1" s="357"/>
    </row>
    <row r="2" spans="1:5" ht="15.75" x14ac:dyDescent="0.25">
      <c r="A2" s="43"/>
      <c r="B2" s="43"/>
      <c r="C2" s="43"/>
      <c r="D2" s="43"/>
      <c r="E2" s="44"/>
    </row>
    <row r="3" spans="1:5" ht="18.75" x14ac:dyDescent="0.3">
      <c r="A3" s="31"/>
      <c r="B3" s="31"/>
      <c r="C3" s="31"/>
      <c r="D3" s="31"/>
      <c r="E3" s="31"/>
    </row>
    <row r="4" spans="1:5" ht="15.75" x14ac:dyDescent="0.25">
      <c r="A4" s="32" t="s">
        <v>60</v>
      </c>
      <c r="B4" s="32"/>
      <c r="C4" s="32"/>
      <c r="D4" s="32"/>
      <c r="E4" s="32"/>
    </row>
    <row r="5" spans="1:5" ht="16.5" thickBot="1" x14ac:dyDescent="0.3">
      <c r="A5" s="33"/>
      <c r="B5" s="33"/>
      <c r="C5" s="33"/>
      <c r="D5" s="33"/>
      <c r="E5" s="33"/>
    </row>
    <row r="6" spans="1:5" ht="88.5" customHeight="1" x14ac:dyDescent="0.25">
      <c r="A6" s="34" t="s">
        <v>61</v>
      </c>
      <c r="B6" s="35" t="s">
        <v>62</v>
      </c>
      <c r="C6" s="36" t="s">
        <v>63</v>
      </c>
      <c r="D6" s="37" t="s">
        <v>64</v>
      </c>
      <c r="E6" s="37" t="s">
        <v>246</v>
      </c>
    </row>
    <row r="7" spans="1:5" ht="91.5" customHeight="1" thickBot="1" x14ac:dyDescent="0.3">
      <c r="A7" s="38">
        <v>0</v>
      </c>
      <c r="B7" s="39">
        <v>0</v>
      </c>
      <c r="C7" s="40">
        <v>0</v>
      </c>
      <c r="D7" s="41">
        <v>0</v>
      </c>
      <c r="E7" s="42" t="s">
        <v>247</v>
      </c>
    </row>
    <row r="9" spans="1:5" ht="22.5" customHeight="1" x14ac:dyDescent="0.3">
      <c r="A9" s="358" t="s">
        <v>249</v>
      </c>
      <c r="B9" s="358"/>
      <c r="C9" s="358"/>
      <c r="D9" s="358"/>
      <c r="E9" s="358"/>
    </row>
    <row r="10" spans="1:5" ht="25.5" customHeight="1" x14ac:dyDescent="0.25">
      <c r="A10" s="202" t="s">
        <v>250</v>
      </c>
      <c r="B10" s="202"/>
      <c r="C10" s="202"/>
      <c r="D10" s="203"/>
      <c r="E10" s="203"/>
    </row>
    <row r="11" spans="1:5" ht="15.75" x14ac:dyDescent="0.25">
      <c r="A11" s="201"/>
      <c r="B11" s="201"/>
      <c r="C11" s="201"/>
    </row>
    <row r="12" spans="1:5" ht="18.75" x14ac:dyDescent="0.3">
      <c r="A12" s="204" t="s">
        <v>251</v>
      </c>
      <c r="B12" s="204"/>
      <c r="C12" s="204"/>
      <c r="D12" s="14"/>
    </row>
    <row r="13" spans="1:5" ht="16.5" thickBot="1" x14ac:dyDescent="0.3">
      <c r="A13" s="201"/>
      <c r="B13" s="201"/>
      <c r="C13" s="201"/>
    </row>
    <row r="14" spans="1:5" ht="20.25" customHeight="1" x14ac:dyDescent="0.25">
      <c r="A14" s="205" t="s">
        <v>69</v>
      </c>
      <c r="B14" s="355" t="s">
        <v>252</v>
      </c>
      <c r="C14" s="355"/>
      <c r="D14" s="210" t="s">
        <v>10</v>
      </c>
    </row>
    <row r="15" spans="1:5" ht="15.75" x14ac:dyDescent="0.25">
      <c r="A15" s="206" t="s">
        <v>70</v>
      </c>
      <c r="B15" s="353" t="s">
        <v>253</v>
      </c>
      <c r="C15" s="353"/>
      <c r="D15" s="209" t="s">
        <v>10</v>
      </c>
    </row>
    <row r="16" spans="1:5" ht="15.75" x14ac:dyDescent="0.25">
      <c r="A16" s="207" t="s">
        <v>71</v>
      </c>
      <c r="B16" s="353" t="s">
        <v>254</v>
      </c>
      <c r="C16" s="353"/>
      <c r="D16" s="209" t="s">
        <v>10</v>
      </c>
    </row>
    <row r="17" spans="1:4" ht="15.75" x14ac:dyDescent="0.25">
      <c r="A17" s="206" t="s">
        <v>72</v>
      </c>
      <c r="B17" s="353" t="s">
        <v>255</v>
      </c>
      <c r="C17" s="353"/>
      <c r="D17" s="209" t="s">
        <v>10</v>
      </c>
    </row>
    <row r="18" spans="1:4" ht="15.75" x14ac:dyDescent="0.25">
      <c r="A18" s="206" t="s">
        <v>256</v>
      </c>
      <c r="B18" s="353" t="s">
        <v>257</v>
      </c>
      <c r="C18" s="353"/>
      <c r="D18" s="209" t="s">
        <v>10</v>
      </c>
    </row>
    <row r="19" spans="1:4" ht="15.75" x14ac:dyDescent="0.25">
      <c r="A19" s="206" t="s">
        <v>258</v>
      </c>
      <c r="B19" s="353" t="s">
        <v>259</v>
      </c>
      <c r="C19" s="353"/>
      <c r="D19" s="209" t="s">
        <v>10</v>
      </c>
    </row>
    <row r="20" spans="1:4" ht="15.75" x14ac:dyDescent="0.25">
      <c r="A20" s="206" t="s">
        <v>260</v>
      </c>
      <c r="B20" s="353" t="s">
        <v>261</v>
      </c>
      <c r="C20" s="353"/>
      <c r="D20" s="209" t="s">
        <v>10</v>
      </c>
    </row>
    <row r="21" spans="1:4" ht="15.75" x14ac:dyDescent="0.25">
      <c r="A21" s="206" t="s">
        <v>262</v>
      </c>
      <c r="B21" s="353" t="s">
        <v>263</v>
      </c>
      <c r="C21" s="353"/>
      <c r="D21" s="209" t="s">
        <v>10</v>
      </c>
    </row>
    <row r="22" spans="1:4" ht="15.75" x14ac:dyDescent="0.25">
      <c r="A22" s="206" t="s">
        <v>264</v>
      </c>
      <c r="B22" s="353" t="s">
        <v>265</v>
      </c>
      <c r="C22" s="353"/>
      <c r="D22" s="209" t="s">
        <v>10</v>
      </c>
    </row>
    <row r="23" spans="1:4" ht="15.75" x14ac:dyDescent="0.25">
      <c r="A23" s="206" t="s">
        <v>266</v>
      </c>
      <c r="B23" s="353" t="s">
        <v>267</v>
      </c>
      <c r="C23" s="353"/>
      <c r="D23" s="209" t="s">
        <v>10</v>
      </c>
    </row>
    <row r="24" spans="1:4" ht="19.5" customHeight="1" x14ac:dyDescent="0.25">
      <c r="A24" s="206" t="s">
        <v>268</v>
      </c>
      <c r="B24" s="353" t="s">
        <v>269</v>
      </c>
      <c r="C24" s="353"/>
      <c r="D24" s="209" t="s">
        <v>10</v>
      </c>
    </row>
    <row r="25" spans="1:4" ht="22.5" customHeight="1" x14ac:dyDescent="0.25">
      <c r="A25" s="206" t="s">
        <v>270</v>
      </c>
      <c r="B25" s="353" t="s">
        <v>271</v>
      </c>
      <c r="C25" s="353"/>
      <c r="D25" s="209" t="s">
        <v>10</v>
      </c>
    </row>
    <row r="26" spans="1:4" ht="22.5" customHeight="1" x14ac:dyDescent="0.25">
      <c r="A26" s="207" t="s">
        <v>272</v>
      </c>
      <c r="B26" s="353" t="s">
        <v>273</v>
      </c>
      <c r="C26" s="353"/>
      <c r="D26" s="209" t="s">
        <v>10</v>
      </c>
    </row>
    <row r="27" spans="1:4" ht="23.25" customHeight="1" x14ac:dyDescent="0.25">
      <c r="A27" s="206" t="s">
        <v>274</v>
      </c>
      <c r="B27" s="353" t="s">
        <v>275</v>
      </c>
      <c r="C27" s="353"/>
      <c r="D27" s="209" t="s">
        <v>10</v>
      </c>
    </row>
    <row r="28" spans="1:4" ht="21.75" customHeight="1" thickBot="1" x14ac:dyDescent="0.3">
      <c r="A28" s="208" t="s">
        <v>276</v>
      </c>
      <c r="B28" s="354" t="s">
        <v>277</v>
      </c>
      <c r="C28" s="354"/>
      <c r="D28" s="211" t="s">
        <v>10</v>
      </c>
    </row>
  </sheetData>
  <mergeCells count="17">
    <mergeCell ref="A1:E1"/>
    <mergeCell ref="A9:E9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</mergeCells>
  <pageMargins left="0.7" right="0.7" top="0.75" bottom="0.75" header="0.3" footer="0.3"/>
  <pageSetup paperSize="9" scale="75" fitToWidth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I. OPĆI DIO</vt:lpstr>
      <vt:lpstr>IZVJEŠTAJ PH I RH PREMA EKONOM.</vt:lpstr>
      <vt:lpstr>IZVJEŠTAJ PREMA FUNKCIJSKOJ KLA</vt:lpstr>
      <vt:lpstr>IZVJEŠTAJ PREMA IZVORIMA</vt:lpstr>
      <vt:lpstr>II. POSEBNI DIO </vt:lpstr>
      <vt:lpstr>POSEBNI IZVJEŠTAJI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Ured 1</dc:creator>
  <cp:lastModifiedBy>Ured 1</cp:lastModifiedBy>
  <cp:lastPrinted>2026-07-22T08:02:40Z</cp:lastPrinted>
  <dcterms:created xsi:type="dcterms:W3CDTF">2024-07-17T07:05:59Z</dcterms:created>
  <dcterms:modified xsi:type="dcterms:W3CDTF">2026-07-22T08:05:08Z</dcterms:modified>
</cp:coreProperties>
</file>